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mcoklin\Dokumenti\JAVNA NAROČILA\Mrliška vežica Negova\3. PONOVITEV POSTOPKA\"/>
    </mc:Choice>
  </mc:AlternateContent>
  <xr:revisionPtr revIDLastSave="0" documentId="8_{6DE05DF8-7FB7-4166-87B2-DB0B9642FDBE}" xr6:coauthVersionLast="47" xr6:coauthVersionMax="47" xr10:uidLastSave="{00000000-0000-0000-0000-000000000000}"/>
  <bookViews>
    <workbookView xWindow="-120" yWindow="-120" windowWidth="29040" windowHeight="15840" xr2:uid="{00000000-000D-0000-FFFF-FFFF00000000}"/>
  </bookViews>
  <sheets>
    <sheet name="SKUPNI PREDRACUN" sheetId="2" r:id="rId1"/>
    <sheet name="GO DELA" sheetId="1" r:id="rId2"/>
    <sheet name="EI DELA" sheetId="5" r:id="rId3"/>
    <sheet name="SI DELA" sheetId="3" r:id="rId4"/>
  </sheets>
  <definedNames>
    <definedName name="_xlnm.Print_Area" localSheetId="1">'GO DELA'!$A$1:$I$485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1" l="1"/>
  <c r="I66" i="1"/>
  <c r="I83" i="1"/>
  <c r="I82" i="1"/>
  <c r="I399" i="1"/>
  <c r="I465" i="1"/>
  <c r="I77" i="1"/>
  <c r="I76" i="1"/>
  <c r="I87" i="1"/>
  <c r="B150" i="3"/>
  <c r="B149" i="3"/>
  <c r="B148" i="3"/>
  <c r="B141" i="3"/>
  <c r="F128" i="3"/>
  <c r="F126" i="3"/>
  <c r="F122" i="3"/>
  <c r="F117" i="3"/>
  <c r="B113" i="3"/>
  <c r="A113" i="3"/>
  <c r="F100" i="3"/>
  <c r="F97" i="3"/>
  <c r="F96" i="3"/>
  <c r="F95" i="3"/>
  <c r="F94" i="3"/>
  <c r="F90" i="3"/>
  <c r="F86" i="3"/>
  <c r="F83" i="3"/>
  <c r="F82" i="3"/>
  <c r="C71" i="3"/>
  <c r="F71" i="3" s="1"/>
  <c r="F69" i="3"/>
  <c r="C66" i="3"/>
  <c r="F66" i="3" s="1"/>
  <c r="C62" i="3"/>
  <c r="C64" i="3" s="1"/>
  <c r="F64" i="3" s="1"/>
  <c r="F60" i="3"/>
  <c r="F57" i="3"/>
  <c r="C55" i="3"/>
  <c r="F55" i="3" s="1"/>
  <c r="F53" i="3"/>
  <c r="C51" i="3"/>
  <c r="F51" i="3" s="1"/>
  <c r="C49" i="3"/>
  <c r="F49" i="3" s="1"/>
  <c r="F47" i="3"/>
  <c r="F45" i="3"/>
  <c r="B39" i="3"/>
  <c r="A39" i="3"/>
  <c r="F29" i="3"/>
  <c r="F27" i="3"/>
  <c r="F25" i="3"/>
  <c r="F20" i="3"/>
  <c r="F14" i="3"/>
  <c r="F31" i="3" s="1"/>
  <c r="F37" i="3" s="1"/>
  <c r="F39" i="3" s="1"/>
  <c r="F148" i="3" s="1"/>
  <c r="F6" i="3"/>
  <c r="F6" i="5"/>
  <c r="F7" i="5"/>
  <c r="D8" i="5"/>
  <c r="F8" i="5" s="1"/>
  <c r="F9" i="5"/>
  <c r="F10" i="5"/>
  <c r="F11" i="5"/>
  <c r="F12" i="5"/>
  <c r="F13" i="5"/>
  <c r="F14" i="5"/>
  <c r="F15" i="5"/>
  <c r="F16" i="5"/>
  <c r="F17" i="5"/>
  <c r="F18" i="5"/>
  <c r="F22" i="5"/>
  <c r="F23" i="5"/>
  <c r="F24" i="5"/>
  <c r="F25" i="5"/>
  <c r="D26" i="5"/>
  <c r="F26" i="5" s="1"/>
  <c r="F27" i="5"/>
  <c r="F28" i="5"/>
  <c r="F29" i="5"/>
  <c r="F30" i="5"/>
  <c r="F31" i="5"/>
  <c r="F32" i="5"/>
  <c r="F33" i="5"/>
  <c r="F34" i="5"/>
  <c r="F35" i="5"/>
  <c r="F36" i="5"/>
  <c r="F37" i="5"/>
  <c r="F38" i="5"/>
  <c r="F39" i="5"/>
  <c r="F40" i="5"/>
  <c r="F41" i="5"/>
  <c r="F43" i="5"/>
  <c r="F44" i="5"/>
  <c r="F46" i="5"/>
  <c r="F47" i="5"/>
  <c r="F48" i="5"/>
  <c r="F49" i="5"/>
  <c r="F55" i="5"/>
  <c r="F56" i="5"/>
  <c r="F57" i="5"/>
  <c r="F58" i="5"/>
  <c r="F59" i="5"/>
  <c r="F60" i="5"/>
  <c r="F61" i="5"/>
  <c r="F62" i="5"/>
  <c r="F63" i="5"/>
  <c r="F64" i="5"/>
  <c r="F65" i="5"/>
  <c r="F66" i="5"/>
  <c r="F67" i="5"/>
  <c r="F71" i="5"/>
  <c r="F72" i="5"/>
  <c r="F73" i="5"/>
  <c r="F74" i="5"/>
  <c r="F75" i="5"/>
  <c r="F76" i="5"/>
  <c r="F77" i="5"/>
  <c r="F78" i="5"/>
  <c r="F79" i="5"/>
  <c r="F80" i="5"/>
  <c r="F81" i="5"/>
  <c r="F82" i="5"/>
  <c r="F83" i="5"/>
  <c r="F84" i="5"/>
  <c r="F85" i="5"/>
  <c r="F86" i="5"/>
  <c r="F87" i="5"/>
  <c r="F88" i="5"/>
  <c r="F89" i="5"/>
  <c r="F90" i="5"/>
  <c r="F92" i="5"/>
  <c r="F93" i="5"/>
  <c r="F97" i="5"/>
  <c r="F98" i="5"/>
  <c r="F99" i="5"/>
  <c r="F100" i="5"/>
  <c r="I62" i="1"/>
  <c r="I64" i="1"/>
  <c r="I71" i="1"/>
  <c r="I73" i="1"/>
  <c r="I79" i="1"/>
  <c r="I85" i="1"/>
  <c r="I89" i="1"/>
  <c r="I95" i="1"/>
  <c r="I96" i="1"/>
  <c r="I97" i="1"/>
  <c r="I100" i="1"/>
  <c r="I103" i="1"/>
  <c r="I106" i="1"/>
  <c r="I107" i="1"/>
  <c r="I110" i="1"/>
  <c r="I111" i="1"/>
  <c r="I112" i="1"/>
  <c r="I115" i="1"/>
  <c r="I118" i="1"/>
  <c r="I119" i="1"/>
  <c r="I120" i="1"/>
  <c r="I121" i="1"/>
  <c r="I122" i="1"/>
  <c r="I125" i="1"/>
  <c r="I128" i="1"/>
  <c r="I129" i="1"/>
  <c r="I130" i="1"/>
  <c r="I133" i="1"/>
  <c r="I136" i="1"/>
  <c r="I137" i="1"/>
  <c r="I138" i="1"/>
  <c r="I140" i="1"/>
  <c r="I142" i="1"/>
  <c r="I147" i="1"/>
  <c r="I149" i="1"/>
  <c r="I151" i="1"/>
  <c r="I153" i="1"/>
  <c r="I155" i="1"/>
  <c r="I157" i="1"/>
  <c r="I159" i="1"/>
  <c r="I161" i="1"/>
  <c r="I163" i="1"/>
  <c r="I165" i="1"/>
  <c r="I167" i="1"/>
  <c r="I169" i="1"/>
  <c r="I171" i="1"/>
  <c r="I173" i="1"/>
  <c r="I175" i="1"/>
  <c r="I177" i="1"/>
  <c r="I179" i="1"/>
  <c r="I181" i="1"/>
  <c r="I183" i="1"/>
  <c r="I185" i="1"/>
  <c r="I187" i="1"/>
  <c r="I189" i="1"/>
  <c r="I191" i="1"/>
  <c r="I193" i="1"/>
  <c r="I195" i="1"/>
  <c r="I197" i="1"/>
  <c r="I199" i="1"/>
  <c r="I201" i="1"/>
  <c r="I203" i="1"/>
  <c r="I205" i="1"/>
  <c r="I212" i="1"/>
  <c r="I214" i="1"/>
  <c r="I216" i="1"/>
  <c r="I218" i="1"/>
  <c r="I220" i="1"/>
  <c r="I222" i="1"/>
  <c r="I224" i="1"/>
  <c r="I227" i="1"/>
  <c r="I230" i="1"/>
  <c r="I231" i="1"/>
  <c r="I232" i="1"/>
  <c r="I235" i="1"/>
  <c r="I236" i="1"/>
  <c r="I239" i="1"/>
  <c r="I240" i="1"/>
  <c r="I241" i="1"/>
  <c r="I243" i="1"/>
  <c r="I248" i="1"/>
  <c r="I250" i="1"/>
  <c r="I252" i="1"/>
  <c r="I254" i="1"/>
  <c r="I256" i="1"/>
  <c r="I258" i="1"/>
  <c r="I260" i="1"/>
  <c r="I262" i="1"/>
  <c r="I264" i="1"/>
  <c r="I266" i="1"/>
  <c r="I268" i="1"/>
  <c r="I270" i="1"/>
  <c r="I272" i="1"/>
  <c r="I274" i="1"/>
  <c r="I276" i="1"/>
  <c r="I278" i="1"/>
  <c r="I280" i="1"/>
  <c r="I282" i="1"/>
  <c r="I284" i="1"/>
  <c r="I286" i="1"/>
  <c r="I288" i="1"/>
  <c r="I290" i="1"/>
  <c r="I292" i="1"/>
  <c r="I294" i="1"/>
  <c r="I296" i="1"/>
  <c r="I298" i="1"/>
  <c r="I300" i="1"/>
  <c r="I302" i="1"/>
  <c r="I304" i="1"/>
  <c r="I306" i="1"/>
  <c r="I308" i="1"/>
  <c r="I313" i="1"/>
  <c r="I315" i="1"/>
  <c r="I317" i="1"/>
  <c r="I319" i="1"/>
  <c r="I321" i="1"/>
  <c r="I323" i="1"/>
  <c r="I325" i="1"/>
  <c r="I327" i="1"/>
  <c r="I329" i="1"/>
  <c r="I337" i="1"/>
  <c r="I338" i="1"/>
  <c r="I339" i="1"/>
  <c r="I340" i="1"/>
  <c r="I341" i="1"/>
  <c r="I342" i="1"/>
  <c r="I343" i="1"/>
  <c r="I344" i="1"/>
  <c r="I345" i="1"/>
  <c r="I346" i="1"/>
  <c r="I347" i="1"/>
  <c r="I348" i="1"/>
  <c r="I349" i="1"/>
  <c r="I350" i="1"/>
  <c r="I352" i="1"/>
  <c r="I353" i="1"/>
  <c r="I355" i="1"/>
  <c r="I357" i="1"/>
  <c r="I359" i="1"/>
  <c r="I361" i="1"/>
  <c r="I363" i="1"/>
  <c r="I365" i="1"/>
  <c r="I367" i="1"/>
  <c r="I369" i="1"/>
  <c r="I371" i="1"/>
  <c r="I373" i="1"/>
  <c r="I375" i="1"/>
  <c r="I386" i="1"/>
  <c r="I391" i="1"/>
  <c r="I393" i="1"/>
  <c r="I395" i="1"/>
  <c r="I397" i="1"/>
  <c r="I401" i="1"/>
  <c r="I403" i="1"/>
  <c r="I405" i="1"/>
  <c r="I407" i="1"/>
  <c r="I409" i="1"/>
  <c r="I411" i="1"/>
  <c r="I413" i="1"/>
  <c r="I416" i="1"/>
  <c r="I417" i="1"/>
  <c r="I418" i="1"/>
  <c r="I421" i="1"/>
  <c r="I422" i="1"/>
  <c r="I423" i="1"/>
  <c r="I425" i="1"/>
  <c r="I434" i="1"/>
  <c r="I436" i="1"/>
  <c r="I438" i="1"/>
  <c r="I443" i="1"/>
  <c r="I445" i="1"/>
  <c r="I447" i="1"/>
  <c r="I449" i="1"/>
  <c r="I451" i="1"/>
  <c r="I456" i="1"/>
  <c r="I457" i="1" s="1"/>
  <c r="G33" i="1" s="1"/>
  <c r="I466" i="1"/>
  <c r="I472" i="1"/>
  <c r="I479" i="1"/>
  <c r="I481" i="1"/>
  <c r="I483" i="1"/>
  <c r="F130" i="3"/>
  <c r="F139" i="3" s="1"/>
  <c r="F141" i="3" s="1"/>
  <c r="F150" i="3" s="1"/>
  <c r="F101" i="5" l="1"/>
  <c r="E110" i="5" s="1"/>
  <c r="F95" i="5"/>
  <c r="E109" i="5" s="1"/>
  <c r="F69" i="5"/>
  <c r="E108" i="5" s="1"/>
  <c r="I484" i="1"/>
  <c r="G34" i="1" s="1"/>
  <c r="I452" i="1"/>
  <c r="G32" i="1" s="1"/>
  <c r="I439" i="1"/>
  <c r="G31" i="1" s="1"/>
  <c r="I426" i="1"/>
  <c r="G30" i="1" s="1"/>
  <c r="I387" i="1"/>
  <c r="G29" i="1" s="1"/>
  <c r="I330" i="1"/>
  <c r="G24" i="1" s="1"/>
  <c r="I309" i="1"/>
  <c r="G23" i="1" s="1"/>
  <c r="I244" i="1"/>
  <c r="G22" i="1" s="1"/>
  <c r="I206" i="1"/>
  <c r="G21" i="1" s="1"/>
  <c r="I143" i="1"/>
  <c r="G20" i="1" s="1"/>
  <c r="I90" i="1"/>
  <c r="G19" i="1" s="1"/>
  <c r="I67" i="1"/>
  <c r="G18" i="1" s="1"/>
  <c r="F20" i="5"/>
  <c r="E106" i="5" s="1"/>
  <c r="F52" i="5"/>
  <c r="E107" i="5" s="1"/>
  <c r="C73" i="3"/>
  <c r="F62" i="3"/>
  <c r="G26" i="1" l="1"/>
  <c r="F73" i="3"/>
  <c r="C75" i="3"/>
  <c r="E111" i="5"/>
  <c r="G40" i="1" l="1"/>
  <c r="G42" i="1" s="1"/>
  <c r="E112" i="5"/>
  <c r="E113" i="5" s="1"/>
  <c r="E7" i="2"/>
  <c r="C77" i="3"/>
  <c r="F77" i="3" s="1"/>
  <c r="F75" i="3"/>
  <c r="F102" i="3" s="1"/>
  <c r="G43" i="1" l="1"/>
  <c r="G45" i="1" s="1"/>
  <c r="E6" i="2"/>
  <c r="F111" i="3"/>
  <c r="F113" i="3"/>
  <c r="F149" i="3" s="1"/>
  <c r="F151" i="3" s="1"/>
  <c r="E8" i="2" l="1"/>
  <c r="E9" i="2" s="1"/>
  <c r="F153" i="3"/>
  <c r="F155" i="3" s="1"/>
  <c r="E10" i="2" l="1"/>
  <c r="E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Vasja-IPG</author>
  </authors>
  <commentList>
    <comment ref="G359" authorId="0" shapeId="0" xr:uid="{00000000-0006-0000-0100-000001000000}">
      <text>
        <r>
          <rPr>
            <sz val="8"/>
            <color indexed="81"/>
            <rFont val="Tahoma"/>
            <family val="2"/>
            <charset val="238"/>
          </rPr>
          <t>2350 kosov
12,7 kos/m2</t>
        </r>
      </text>
    </comment>
  </commentList>
</comments>
</file>

<file path=xl/sharedStrings.xml><?xml version="1.0" encoding="utf-8"?>
<sst xmlns="http://schemas.openxmlformats.org/spreadsheetml/2006/main" count="1056" uniqueCount="657">
  <si>
    <t xml:space="preserve">Naročnik: </t>
  </si>
  <si>
    <t>Objekt:</t>
  </si>
  <si>
    <t>REKAPITULACIJA:</t>
  </si>
  <si>
    <t>A. GRADBENA DELA:</t>
  </si>
  <si>
    <t>I. Pripravljalna dela</t>
  </si>
  <si>
    <t>B. OBRTNIŠKA DELA:</t>
  </si>
  <si>
    <t>I. Krovsko - kleparska dela</t>
  </si>
  <si>
    <t>II. Mizarska dela</t>
  </si>
  <si>
    <t>Skupaj:</t>
  </si>
  <si>
    <t>kom</t>
  </si>
  <si>
    <t>m²</t>
  </si>
  <si>
    <t>m¹</t>
  </si>
  <si>
    <t>A.I.1.</t>
  </si>
  <si>
    <t>A.I.2.</t>
  </si>
  <si>
    <t>B.I.1.</t>
  </si>
  <si>
    <t>B.II.1.</t>
  </si>
  <si>
    <t>A.IV.1.</t>
  </si>
  <si>
    <t>A.IV.2.</t>
  </si>
  <si>
    <t>kg</t>
  </si>
  <si>
    <t>palice RA Ø 12mm</t>
  </si>
  <si>
    <t>A.IV.4.</t>
  </si>
  <si>
    <t>palice RA Ø 14mm</t>
  </si>
  <si>
    <t>A.V.1.</t>
  </si>
  <si>
    <t>A.V.2.</t>
  </si>
  <si>
    <t>A.V.3.</t>
  </si>
  <si>
    <t>A.V.4.</t>
  </si>
  <si>
    <t>A.VI.2.</t>
  </si>
  <si>
    <t>A.VI.1.</t>
  </si>
  <si>
    <t>A.VI.3.</t>
  </si>
  <si>
    <t>A.VI.4.</t>
  </si>
  <si>
    <t>A.VI.5.</t>
  </si>
  <si>
    <t>A.VII.1.</t>
  </si>
  <si>
    <t>B.I.7.</t>
  </si>
  <si>
    <t>B.I.8.</t>
  </si>
  <si>
    <t>B.V.1.</t>
  </si>
  <si>
    <t>A.I.3.</t>
  </si>
  <si>
    <t>enota</t>
  </si>
  <si>
    <t>količina</t>
  </si>
  <si>
    <t>cena / enoto</t>
  </si>
  <si>
    <t>cena</t>
  </si>
  <si>
    <t>%</t>
  </si>
  <si>
    <t>II. Zemeljska dela</t>
  </si>
  <si>
    <r>
      <t>m</t>
    </r>
    <r>
      <rPr>
        <sz val="12"/>
        <rFont val="Calibri"/>
        <family val="2"/>
        <charset val="238"/>
      </rPr>
      <t>³</t>
    </r>
  </si>
  <si>
    <r>
      <t>m</t>
    </r>
    <r>
      <rPr>
        <sz val="12"/>
        <rFont val="Calibri"/>
        <family val="2"/>
        <charset val="238"/>
      </rPr>
      <t>²</t>
    </r>
  </si>
  <si>
    <t>A.II.1.</t>
  </si>
  <si>
    <t>A.II.2.</t>
  </si>
  <si>
    <t>A.II.3.</t>
  </si>
  <si>
    <t>III. Železokrivska dela</t>
  </si>
  <si>
    <t>V. Zidarska dela</t>
  </si>
  <si>
    <t xml:space="preserve">OPOMBA: V ceni upoštevati tudi: vsa pripravljalna in zaključna dela; ves notranji in zunanji vertikalni ter horizontalni transport; stene in zidovi morajo biti popolnoma ravni v horizontalni in vertikalni smeri; upoštevati vse predpise in standarde za področje veznih sredstev in elementov.   </t>
  </si>
  <si>
    <t>VI. Betonska dela</t>
  </si>
  <si>
    <t>VII. Kanalizacija</t>
  </si>
  <si>
    <t>A.VII.2.</t>
  </si>
  <si>
    <t>A.VII.3.</t>
  </si>
  <si>
    <t>A.VII.4.</t>
  </si>
  <si>
    <t>B.I.2.</t>
  </si>
  <si>
    <t>B.I.3.</t>
  </si>
  <si>
    <t>B.I.4.</t>
  </si>
  <si>
    <t>B.I.9.</t>
  </si>
  <si>
    <t>B.I.10.</t>
  </si>
  <si>
    <t>B.I.11.</t>
  </si>
  <si>
    <t>IV. Tesarska dela</t>
  </si>
  <si>
    <t>A.III.1.</t>
  </si>
  <si>
    <t>A.III.2.</t>
  </si>
  <si>
    <t>A.III.3.</t>
  </si>
  <si>
    <t>B.II.2.</t>
  </si>
  <si>
    <t>B.II.3.</t>
  </si>
  <si>
    <t>B.II.4.</t>
  </si>
  <si>
    <t>B.II.5.</t>
  </si>
  <si>
    <t>B.II.6.</t>
  </si>
  <si>
    <t>B.II.7.</t>
  </si>
  <si>
    <t>B.II.8.</t>
  </si>
  <si>
    <t>B.II.9.</t>
  </si>
  <si>
    <t>B.II.10.</t>
  </si>
  <si>
    <t>B.III.1.</t>
  </si>
  <si>
    <t>palice RA Ø 10mm</t>
  </si>
  <si>
    <t>Izdelava in postavitev gradbiščne table.</t>
  </si>
  <si>
    <t>V ceno je potrebno zajeti dobavo potrebnega materiala in položitev izolacije, folije, vlaken, naprava dilatacije ob stenah, pomožna dela in prenose.</t>
  </si>
  <si>
    <t>•fasadna - steklena mreža, lepljena na stiropor;</t>
  </si>
  <si>
    <t xml:space="preserve"> • zaščitna folija deb. 0,04 mm</t>
  </si>
  <si>
    <t>GRADBENO - OBRTNIŠKA DELA</t>
  </si>
  <si>
    <t>•izravnalnega sloja;</t>
  </si>
  <si>
    <t>POPUST:</t>
  </si>
  <si>
    <t>OSNOVA ZA DDV:</t>
  </si>
  <si>
    <t>SKUPAJ BREZ DDV:</t>
  </si>
  <si>
    <t>SKUPAJ:</t>
  </si>
  <si>
    <t>Skupaj gradbena dela:</t>
  </si>
  <si>
    <t>Skupaj obrtniška dela:</t>
  </si>
  <si>
    <t>A.III.4.</t>
  </si>
  <si>
    <t>A.III.5.</t>
  </si>
  <si>
    <t>A.III.6.</t>
  </si>
  <si>
    <t>Dobava, transport in montaža horizontalnih okroglih žlebov, razvite širine 28 cm,  iz pocinkane barvane pločevine debeline 0,6mm, enake barve kot kritina, vključno z namestitvenimi kljukami, vogalnikami, zaključki, z vsemi prenosi, potrebnimi odri in ostalim materialom.</t>
  </si>
  <si>
    <t>Kompletna izdelava fasadnega sistema, vključno z izvedbo fasadnega podzidka, predhodno je potrebno pregledati podlago in dela izvesti po navodilih proizvajalca, komplet z vsemi pomožnimi deli, prenosi in prevozi. Kompletna fasada sestoji iz:</t>
  </si>
  <si>
    <t>A.III.7.</t>
  </si>
  <si>
    <t>A.IV.3.</t>
  </si>
  <si>
    <t>A.VI.6.</t>
  </si>
  <si>
    <t>A.V.9.</t>
  </si>
  <si>
    <t>A.V.10.</t>
  </si>
  <si>
    <t>A.III.8.</t>
  </si>
  <si>
    <t>A.VI.7.</t>
  </si>
  <si>
    <t>A.VI.8.</t>
  </si>
  <si>
    <t>A.VI.9.</t>
  </si>
  <si>
    <t>A.V.11.</t>
  </si>
  <si>
    <t>OPOMBA:</t>
  </si>
  <si>
    <t>A.VI.10.</t>
  </si>
  <si>
    <t>B.I.12.</t>
  </si>
  <si>
    <t>B.II.11.</t>
  </si>
  <si>
    <t>B.II.12.</t>
  </si>
  <si>
    <t>A.VII.5.</t>
  </si>
  <si>
    <t>B.II.13.</t>
  </si>
  <si>
    <t>Kompletna izdelava notranjega tlaka v pritličju (P) stanovanjske hiše, v naslednji sestavi:</t>
  </si>
  <si>
    <t>palice RA Ø 8mm</t>
  </si>
  <si>
    <t>A.III.9.</t>
  </si>
  <si>
    <t>A.II.5.</t>
  </si>
  <si>
    <t>A.IV.5.</t>
  </si>
  <si>
    <t>A.IV.6.</t>
  </si>
  <si>
    <t>A.IV.7.</t>
  </si>
  <si>
    <t xml:space="preserve"> • 200 cm</t>
  </si>
  <si>
    <t>III. Keramičarsko - tlakarska dela</t>
  </si>
  <si>
    <t>B.III.2.</t>
  </si>
  <si>
    <t>B.III.3.</t>
  </si>
  <si>
    <t>IV. Slikopleskarska dela</t>
  </si>
  <si>
    <t>B.IV.1.</t>
  </si>
  <si>
    <t>B.IV.2.</t>
  </si>
  <si>
    <t>B.IV.3.</t>
  </si>
  <si>
    <t>A.II.6.</t>
  </si>
  <si>
    <t>A.V.5.</t>
  </si>
  <si>
    <t>A.V.6.</t>
  </si>
  <si>
    <t>A.V.7.</t>
  </si>
  <si>
    <t>A.V.8.</t>
  </si>
  <si>
    <t>DDV (22,0%):</t>
  </si>
  <si>
    <t xml:space="preserve"> • 110 cm   (okna širine 100 cm) </t>
  </si>
  <si>
    <t>B.IV.4.</t>
  </si>
  <si>
    <t>V. Suhomontažna dela</t>
  </si>
  <si>
    <t>VI. Fasaderska dela</t>
  </si>
  <si>
    <t>B.VI.1.</t>
  </si>
  <si>
    <t>B.VI.2.</t>
  </si>
  <si>
    <t>A.III.10.</t>
  </si>
  <si>
    <r>
      <t>Dobava in polaganje PVC cevi DN 110, za izvedbo fekalne kanalizacije, z vsemi potrebnimi izkopi globine do 100cm in širine 40cm, zasipi in polaganjem  v naklonu na peščeno posteljico debeline 15cm, ter priklopom na revizijske jaške, ter javno kanalizacijsko omrežje</t>
    </r>
    <r>
      <rPr>
        <sz val="10"/>
        <rFont val="Arial"/>
        <family val="2"/>
        <charset val="238"/>
      </rPr>
      <t xml:space="preserve">.  </t>
    </r>
  </si>
  <si>
    <t>A.VII.6.</t>
  </si>
  <si>
    <t xml:space="preserve"> • 220 cm</t>
  </si>
  <si>
    <t xml:space="preserve"> • 70 cm     (okna širine 60 cm) </t>
  </si>
  <si>
    <t>OBČINA GORNJA RADGONA</t>
  </si>
  <si>
    <t>Partizanska cesta 13</t>
  </si>
  <si>
    <t>9250 Gornja Radgona</t>
  </si>
  <si>
    <t xml:space="preserve">MRLIŠKA VEŽICA NEGOVA (nova gradnja)               </t>
  </si>
  <si>
    <t>V primeru kakršnih koli sprememb v samem projektu, se naknadno izvedejo rešitve in sicer z nadzornikom, odgovornim projektantom, izvajalcem, ter investitorjem !</t>
  </si>
  <si>
    <t>mreža Q-283</t>
  </si>
  <si>
    <t>mreže Q-283</t>
  </si>
  <si>
    <t xml:space="preserve">Naprava, dobava, položitev ter vezanje armaturnih mrež v spodnji coni AB temeljne plošče predmetnega objekta, debeline 20cm, mreže Q-283 (dimenzije 600x215cm), distančniki Hpl=20cm, H=10cm, komplet z vsemi pomožnimi deli in prenosi. </t>
  </si>
  <si>
    <t xml:space="preserve">Naprava, dobava, položitev ter vezanje armaturnih mrež v zgornji coni AB temeljne plošče predmetnega objekta, debeline 20cm, mreže Q-283 (dimenzije 600x215cm), komplet z vsemi pomožnimi deli in prenosi. </t>
  </si>
  <si>
    <t xml:space="preserve">Naprava, dobava, položitev ter vezanje armaturnih palic (spodnja in konstruktivna armatura) in stremen AB plošče podesa predmetnega objekta, v spodnji coni, armatura do Ø14mm, komplet z vsemi pomožnimi deli in prenosi. </t>
  </si>
  <si>
    <t xml:space="preserve">Naprava, dobava, položitev ter vezanje armaturnih palic (spodnja in konstruktivna armatura) in stremen AB plošče nad pritličjem predmetnega objekta, v spodnji coni, armatura do Ø14mm, komplet z vsemi pomožnimi deli in prenosi. </t>
  </si>
  <si>
    <t xml:space="preserve">Naprava, dobava, položitev ter vezanje armaturnih palic (spodnja in konstruktivna armatura) in stremen AB pasovnih temeljev in temeljne plošče predmetnega objekta, v spodnji coni, armatura do Ø14mm, komplet z vsemi pomožnimi deli in prenosi. </t>
  </si>
  <si>
    <t xml:space="preserve">Naprava, dobava, položitev ter vezanje armaturnih mrež v spodnji coni AB plošče nad pritličjem objekta, debeline 20cm, mreže Q-283 (dimenzije 600x215cm), komplet z vsemi pomožnimi deli in prenosi. </t>
  </si>
  <si>
    <t xml:space="preserve">Naprava, dobava, položitev ter vezanje armaturnih palic (konstruktivna armatura) v AB plošči nad pritličjem objekta, armatura do Ø16mm, komplet z vsemi pomožnimi deli in prenosi. </t>
  </si>
  <si>
    <t>palice RA Ø 16mm</t>
  </si>
  <si>
    <t xml:space="preserve">Naprava, dobava in položitev distančnikov Hpl=20cm, H=10cm, komplet z vsemi pomožnimi deli in prenosi. </t>
  </si>
  <si>
    <t xml:space="preserve">Naprava, dobava, položitev ter vezanje armaturnih mrež v zgornji coni AB plošče nad pritličjem objekta, debeline 20cm, mreže Q-283 (dimenzije 600x215cm), komplet z vsemi pomožnimi deli in prenosi. </t>
  </si>
  <si>
    <t xml:space="preserve">Naprava, dobava, položitev ter vezanje armaturnih palic (konstruktivna armatura) v AB plošči nad pritličjem objekta - zgornja armatura, armatura do Ø12mm, komplet z vsemi pomožnimi deli in prenosi. </t>
  </si>
  <si>
    <t>A.III.11.</t>
  </si>
  <si>
    <t xml:space="preserve">Naprava, dobava, položitev ter vezanje armaturnih palic (mehka armatura) in stremen zvonika, armatura do Ø12mm, komplet z vsemi pomožnimi deli in prenosi. </t>
  </si>
  <si>
    <t>A.III.12.</t>
  </si>
  <si>
    <t xml:space="preserve">Naprava, dobava in vgradnja sidrnih vijakov M16, dolžine l=40cm, za pritrjevanje kapnih - zidnih in slemenskih leg v horizontalne vezi v ostrešju objekta, komplet z vsemi pomožnimi deli in prenosi. </t>
  </si>
  <si>
    <r>
      <t xml:space="preserve">Enostransko opažanje in razopažanje AB temeljne plošče objekta, debeline 20cm, višina opaža 20cm, komplet s podpiranjem, pomožnimi deli in prenosi </t>
    </r>
    <r>
      <rPr>
        <sz val="10"/>
        <rFont val="Arial"/>
        <family val="2"/>
        <charset val="238"/>
      </rPr>
      <t>(obseg objekta 65,8m!)</t>
    </r>
    <r>
      <rPr>
        <sz val="12"/>
        <rFont val="Arial"/>
        <family val="2"/>
        <charset val="238"/>
      </rPr>
      <t xml:space="preserve">.  </t>
    </r>
  </si>
  <si>
    <t>Enostransko opažanje in razopažanje AB plošče verande oziroma podesta objekta, debeline 16cm, višina opaža 16cm, komplet s podpiranjem, pomožnimi deli in prenosi.</t>
  </si>
  <si>
    <t>Dvostransko opažanje in razopažanje AB stebrov v pritličju objekta (VV-1, kom 39), dimenzij 30/30cm, ter višine 280cm,  komplet s podpiranjem, pomožnimi deli in prenosi.</t>
  </si>
  <si>
    <t>Dvostransko opažanje in razopažanje AB stebrov v pritličju objekta (VV-2, kom 11), dimenzij 30/30cm, ter višine 234cm,  komplet s podpiranjem, pomožnimi deli in prenosi.</t>
  </si>
  <si>
    <t>Dvostransko opažanje in razopažanje AB stebra v pritličju objekta (steber S-103, kom 1), dimenzij 40/30cm, ter višine 280cm,  komplet s podpiranjem, pomožnimi deli in prenosi.</t>
  </si>
  <si>
    <t>Štiristransko opažanje in razopažanje AB stebrov na verandi objekta (stebri S-101, kom 3), dimenzij fi30cm, ter višine 300cm,  komplet s podpiranjem, pomožnimi deli in prenosi.</t>
  </si>
  <si>
    <t>A.IV.8.</t>
  </si>
  <si>
    <t>A.IV.9.</t>
  </si>
  <si>
    <t>A.IV.10.</t>
  </si>
  <si>
    <t>A.IV.11.</t>
  </si>
  <si>
    <t>A.IV.12.</t>
  </si>
  <si>
    <t>A.IV.13.</t>
  </si>
  <si>
    <t>A.IV.14.</t>
  </si>
  <si>
    <r>
      <t xml:space="preserve">Dvostransko opažanje in razopažanje AB temeljne plošče nad pritličjem objekta, debeline 20cm, višina opaža 20cm, komplet s podpiranjem, pomožnimi deli in prenosi. </t>
    </r>
    <r>
      <rPr>
        <sz val="10"/>
        <rFont val="Arial"/>
        <family val="2"/>
        <charset val="238"/>
      </rPr>
      <t xml:space="preserve"> </t>
    </r>
  </si>
  <si>
    <t>A.IV.15.</t>
  </si>
  <si>
    <t>Dvostransko opažanje in razopažanje AB stebrov v pritličju objekta (VV-3, kom 3), dimenzij 30/30cm, ter skupne višine 380cm,  komplet s podpiranjem, pomožnimi deli in prenosi.</t>
  </si>
  <si>
    <t>A.IV.16.</t>
  </si>
  <si>
    <t>Dvostransko opažanje in razopažanje AB stebrov v pritličju objekta (VV-4, kom 3), dimenzij 20/20cm, ter višine 280cm,  komplet s podpiranjem, pomožnimi deli in prenosi.</t>
  </si>
  <si>
    <t>A.IV.17.</t>
  </si>
  <si>
    <t>Dvostransko opažanje in razopažanje AB stebrov v ostrešju objekta (VV-5, kom 2), dimenzij 30/30cm, ter višine 145cm,  komplet s podpiranjem, pomožnimi deli in prenosi.</t>
  </si>
  <si>
    <t>A.IV.18.</t>
  </si>
  <si>
    <t>Dvostransko opažanje in razopažanje AB stebrov v ostrešju objekta (VV-6, kom 2), dimenzij 30/30cm, ter višine 295cm,  komplet s podpiranjem, pomožnimi deli in prenosi.</t>
  </si>
  <si>
    <t>A.IV.19.</t>
  </si>
  <si>
    <t>Dvostransko opažanje in razopažanje AB stebra v ostrešju objekta (VV-7, kom 1), dimenzij 30/30cm, ter višine 433cm,  komplet s podpiranjem, pomožnimi deli in prenosi.</t>
  </si>
  <si>
    <t>A.IV.20.</t>
  </si>
  <si>
    <t>Dvostransko opažanje in razopažanje AB stebra v ostrešju objekta (VV-8, kom 1), dimenzij 30/30cm, ter višine 400cm,  komplet s podpiranjem, pomožnimi deli in prenosi.</t>
  </si>
  <si>
    <t>A.IV.21.</t>
  </si>
  <si>
    <t>Dvostransko opažanje in razopažanje AB stebra v ostrešju objekta - nad poševnino (VV-9, kom 1), dimenzij 30/30cm, ter višine cca 180cm,  komplet s podpiranjem, pomožnimi deli in prenosi.</t>
  </si>
  <si>
    <t>Dvostransko opažanje in razopažanje AB stebrov v pritličju objekta (stebra S-102, kom 2), dimenzij 90/30cm, ter višine 234cm,  komplet s podpiranjem, pomožnimi deli in prenosi.</t>
  </si>
  <si>
    <t>A.IV.22.</t>
  </si>
  <si>
    <t>Dvostransko opažanje in razopažanje AB poševnine - vezi v ostrešju objekta, debeline 20cm, širine cca 320cm, ter dolžine cca 120cm,  komplet s podpiranjem, pomožnimi deli in prenosi.</t>
  </si>
  <si>
    <t>A.IV.23.</t>
  </si>
  <si>
    <t>A.IV.24.</t>
  </si>
  <si>
    <t>Dvostransko opažanje in razopažanje AB vezi, dimenzij 30/20cm, dolžine 450cm, pod slemensko lego v ostrešju objekta,  komplet s podpiranjem, pomožnimi deli in prenosi.</t>
  </si>
  <si>
    <t>Dvostransko opažanje in razopažanje AB vezi dimenzij 30/20cm, dolžine 450cm, v pritličju objekta,  komplet s podpiranjem, pomožnimi deli in prenosi.</t>
  </si>
  <si>
    <t>A.IV.25.</t>
  </si>
  <si>
    <t xml:space="preserve">Dvostransko oziroma trostransko opažanje in razopažanje AB venca - vezi pod kapnima legama, dimenzij 30/20 cm, ter dolžine 540cm,  komplet s podpiranjem, pomožnimi deli in prenosi. Po dogovoru z investitorjem se med opažem na zunanji strani položi styrodur debeline 2 cm. </t>
  </si>
  <si>
    <t>Dvostransko oziroma trostransko opažanje in razopažanje AB nosilca v plošči nad pritličjem objekta (nosilec N-101, kom 2), dimenzij 30/140cm, ter dolžine 1250cm,  komplet s podpiranjem, pomožnimi deli in prenosi.</t>
  </si>
  <si>
    <t>Dvostransko oziroma trostransko opažanje in razopažanje AB nosilca v plošči nad pritličjem objekta (nosilec N-102, kom 1), dimenzij 30/140cm, ter skupne dolžine cca 820cm,  komplet s podpiranjem, pomožnimi deli in prenosi.</t>
  </si>
  <si>
    <t>Dvostransko oziroma trostransko opažanje in razopažanje AB nosilca v plošči nad pritličjem objekta (nosilec N-103, kom 1), dimenzij 30/66cm, ter dolžine 750cm,  komplet s podpiranjem, pomožnimi deli in prenosi.</t>
  </si>
  <si>
    <t>Dvostransko oziroma trostransko opažanje in razopažanje AB nosilca v plošči nad pritličjem objekta (nosilec N-104, kom 1), dimenzij 30/66cm, ter dolžine 1050cm,  komplet s podpiranjem, pomožnimi deli in prenosi.</t>
  </si>
  <si>
    <t>Dvostransko oziroma trostransko opažanje in razopažanje AB zaključnih vezi - svisel v ostrešju objekta, dimenzij 30/20cm, ter skupne dolžine cca 1830cm,  komplet s podpiranjem, pomožnimi deli in prenosi.</t>
  </si>
  <si>
    <t>A.IV.26.</t>
  </si>
  <si>
    <t>Dvostransko opažanje in razopažanje AB nosilca v pritličju objekta - nad stranskimi vratmi (nosilec N-105, kom 1), dimenzij 30/46cm, ter dolžine 180cm,  komplet s podpiranjem, pomožnimi deli in prenosi.</t>
  </si>
  <si>
    <t>A.IV.27.</t>
  </si>
  <si>
    <t>Dvostransko opažanje in razopažanje AB stebrov na strehi objekta - za izvedbo atike (VV-10, kom 8), dimenzij 20/20cm, ter višine 40cm,  komplet s podpiranjem, pomožnimi deli in prenosi.</t>
  </si>
  <si>
    <t>A.IV.28.</t>
  </si>
  <si>
    <t>A.IV.29.</t>
  </si>
  <si>
    <t>Dvostransko oziroma trostransko opažanje in razopažanje AB zaključne vezi na strehi objekta - za izvedbo atike, dimenzij 20/20cm, ter skupne dolžine 58,8m,  komplet s podpiranjem, pomožnimi deli in prenosi.</t>
  </si>
  <si>
    <t>A.IV.30.</t>
  </si>
  <si>
    <t>Trostransko oziroma štiristransko opažanje in razopažanje podpornih stebrov AB zvonika na strehi objekta, dimenzij 25/25cm in skupne višine 706cm, komplet s podpiranjem, pomožnimi deli in prenosi.</t>
  </si>
  <si>
    <t>Dvostransko oziroma trostransko opažanje in razopažanje AB strehe zvonika, dolžine 300cm, ter debeline 25cm, komplet s podpiranjem, pomožnimi deli in prenosi.</t>
  </si>
  <si>
    <r>
      <t xml:space="preserve">Kompletna naprava vertikalne (stranske) in horizontalne hidroizolacije (V-4) na celotni AB plošči pritličja objekta, vključno s predhodnim hladnim bitumenskim premazom </t>
    </r>
    <r>
      <rPr>
        <sz val="10"/>
        <rFont val="Arial"/>
        <family val="2"/>
        <charset val="238"/>
      </rPr>
      <t>(najprej se izvede izolacija pod stenami objekta, naknadno na ostalih delih objekta po izvedbi strehe objekta).</t>
    </r>
  </si>
  <si>
    <r>
      <t>Kompletna naprava vertikalne (stranske) in horizontalne hidroizolacije (V-4) na AB plošči podesta objekta, vključno s predhodnim hladnim bitumenskim premazom</t>
    </r>
    <r>
      <rPr>
        <sz val="10"/>
        <rFont val="Arial"/>
        <family val="2"/>
        <charset val="238"/>
      </rPr>
      <t>.</t>
    </r>
  </si>
  <si>
    <t xml:space="preserve">Zidanje zunanjih nosilnih opečnih sten v pritličju objekta (P), z opeko MODUL BLOK 30, dimenzij 20x30x20cm (za zid debeline 30 cm in višine do 2,8 m), z zidanjem z apneno cementno malto 1:3:9. </t>
  </si>
  <si>
    <t xml:space="preserve">Zidanje notranjih nosilnih opečnih sten v pritličju objekta (P), z opeko MODUL BLOK 30, dimenzij 20x30x20 (za zid debeline 30 cm in višine do 2,8 m), z zidanjem z apneno cementno malto 1:3:9. </t>
  </si>
  <si>
    <t xml:space="preserve">Zidanje notranjih nenosilnih opečnih sten v pritličju objekta (P), z opeko MODUL BLOK 30, dimenzij 20x30x20 (za zid debeline 20 cm in višine do 2,8 m), z zidanjem z apneno cementno malto 1:3:9. </t>
  </si>
  <si>
    <t xml:space="preserve">Zidanje notranjih nenosilnih opečnih sten v pritličju objekta (P), z opeko MODUL BLOK 10, dimenzij 50x10x20 (za zid debeline 10 cm in višine do 2,8 m), z zidanjem z apneno cementno malto 1:3:9. </t>
  </si>
  <si>
    <t xml:space="preserve">Zidanje zunanjih nosilnih opečnih sten v ostrešju - mansardi objekta (M), z opeko MODUL BLOK 30, dimenzij 20x30x20cm (za zid debeline 30 cm in višine do 420cm), z zidanjem z apneno cementno malto 1:3:9. </t>
  </si>
  <si>
    <t>Dobava, montaža in vzidava tipskih opečnobetonskih armiranih preklad mrliške vežice, v pritličju objekta (P), (14x6,5cm) nad odprtino za  zunanja stranska vrata, komplet z pom. deli in prenosi za zid debeline 30 cm (2 kom) in z malto znamke MM5 ali MM10.</t>
  </si>
  <si>
    <t>Dobava, montaža in vzidava tipskih opečnobetonskih armiranih preklad mrliške vežice, v pritličju objekta (P), (14x6,5cm) nad odprtino za  zunanja okna, komplet z pom. deli in prenosi za zid debeline 30 cm (2 kom) in z malto znamke MM5 ali MM10.</t>
  </si>
  <si>
    <r>
      <t xml:space="preserve">• Dolžina preklade 125 cm   </t>
    </r>
    <r>
      <rPr>
        <sz val="10"/>
        <rFont val="Arial"/>
        <family val="2"/>
        <charset val="238"/>
      </rPr>
      <t>(okno 100/60cm, 90/60cm)</t>
    </r>
  </si>
  <si>
    <r>
      <t xml:space="preserve">• Dolžina preklade 200 cm   </t>
    </r>
    <r>
      <rPr>
        <sz val="10"/>
        <rFont val="Arial"/>
        <family val="2"/>
        <charset val="238"/>
      </rPr>
      <t>(okno 160/220cm)</t>
    </r>
  </si>
  <si>
    <t>Dobava, montaža in vzidava tipskih opečnobetonskih armiranih preklad mrliške vežice, v pritličju objekta (P), (14x6,5cm) nad odprtino za  notranja vrata, komplet z pom. deli in prenosi za zid debeline 30 cm (2 kom) in z malto znamke MM5 ali MM10.</t>
  </si>
  <si>
    <r>
      <t xml:space="preserve">• Dolžina preklade 125 cm   </t>
    </r>
    <r>
      <rPr>
        <sz val="10"/>
        <rFont val="Arial"/>
        <family val="2"/>
        <charset val="238"/>
      </rPr>
      <t>(vrata 88/212cm)</t>
    </r>
  </si>
  <si>
    <r>
      <t xml:space="preserve">• Dolžina preklade 150 cm   </t>
    </r>
    <r>
      <rPr>
        <sz val="10"/>
        <rFont val="Arial"/>
        <family val="2"/>
        <charset val="238"/>
      </rPr>
      <t>(vrata 108/212cm)</t>
    </r>
  </si>
  <si>
    <r>
      <t xml:space="preserve">• Dolžina preklade 150 cm  </t>
    </r>
    <r>
      <rPr>
        <sz val="10"/>
        <rFont val="Arial"/>
        <family val="2"/>
        <charset val="238"/>
      </rPr>
      <t>(stranska vrata 120/220cm)</t>
    </r>
  </si>
  <si>
    <t>Dobava in vgradnja betona C 25/30 XC3 Dmax32, za izvedbo pasovnih AB temeljev predmetnega objekta, širine 40 in 50cm, ter globine 80cm, vključno s potrebnimi pomožnimi deli in prenosi.</t>
  </si>
  <si>
    <t>Dobava in vgradnja betona C 25/30 XC3 Dmax32, za izvedbo AB plošče podesta/verande predmetnega objekta, debeline 16cm, vključno s potrebnimi pomožnimi deli in prenosi.</t>
  </si>
  <si>
    <t>Dobava in vgradnja betona C 25/30 XC3 Dmax32, za izvedbo AB temeljne plošče predmetnega objekta, debeline 20cm, vključno s potrebnimi pomožnimi deli in prenosi.</t>
  </si>
  <si>
    <t>A.III.13.</t>
  </si>
  <si>
    <t>Dobava in vgradnja betona C 25/30 XC3 Dmax32, za izvedbo AB vertikalnih stebrov v pritličju objekta, dimenzij 30/30cm in višine 280cm (VV-1, kom 39), vključno s potrebnimi pomožnimi deli in prenosi.</t>
  </si>
  <si>
    <t>Dobava in vgradnja betona C 25/30 XC3 Dmax32, za izvedbo AB vertikalnih stebrov v pritličju objekta, dimenzij 30/30cm in višine 234cm (VV-2, kom 11), vključno s potrebnimi pomožnimi deli in prenosi.</t>
  </si>
  <si>
    <t>Dobava in vgradnja betona C 25/30 XC3 Dmax32, za izvedbo AB stebra v pritličju objekta (steber S-103, kom 1), dimenzij 40/30cm in višine 280cm, vključno s potrebnimi pomožnimi deli in prenosi.</t>
  </si>
  <si>
    <t>Dobava in vgradnja betona C 25/30 XC3 Dmax32, za izvedbo AB stebrov v pritličju objekta (stebra S-102, kom 2), dimenzij 90/30cm in višine 234cm, vključno s potrebnimi pomožnimi deli in prenosi.</t>
  </si>
  <si>
    <t>Dobava in vgradnja betona C 25/30 XC3 Dmax32, za izvedbo AB stebrov v pritličju objekta - na podestu/verandi objekta (stebri S-101, kom 3), dimenzij fi30cm in višine 300cm, vključno s potrebnimi pomožnimi deli in prenosi.</t>
  </si>
  <si>
    <t>Dobava in vgradnja betona C 25/30 XC3 Dmax32, za izvedbo AB nosilca v plošči nad pritličjem objekta (nosilec N-101, kom 2), dimenzij 30/140cm, ter dolžine 1250cm, vključno s potrebnimi pomožnimi deli in prenosi.</t>
  </si>
  <si>
    <t>Dobava in vgradnja betona C 25/30 XC3 Dmax32, za izvedbo AB nosilca v plošči nad pritličjem objekta (nosilec N-102, kom 1), dimenzij 30/140cm, ter skupne dolžine cca 820cm, vključno s potrebnimi pomožnimi deli in prenosi.</t>
  </si>
  <si>
    <t>A.VI.11.</t>
  </si>
  <si>
    <t>Dobava in vgradnja betona C 25/30 XC3 Dmax32, za izvedbo AB nosilca v plošči nad pritličjem objekta (nosilec N-103, kom 1), dimenzij 30/66cm, ter dolžine 750cm, vključno s potrebnimi pomožnimi deli in prenosi.</t>
  </si>
  <si>
    <t>A.VI.12.</t>
  </si>
  <si>
    <t>Dobava in vgradnja betona C 25/30 XC3 Dmax32, za izvedbo AB nosilca v plošči nad pritličjem objekta (nosilec N-104, kom 1), dimenzij 30/66cm, ter dolžine 1050cm, vključno s potrebnimi pomožnimi deli in prenosi.</t>
  </si>
  <si>
    <t>A.VI.13.</t>
  </si>
  <si>
    <t>Dobava in vgradnja betona C 25/30 XC3 Dmax32, za izvedbo AB etažne plošče nad pritličjem predmetnega objekta, debeline 20cm, vključno s potrebnimi pomožnimi deli in prenosi.</t>
  </si>
  <si>
    <t>A.VI.14.</t>
  </si>
  <si>
    <t>A.VI.15.</t>
  </si>
  <si>
    <t>Dobava in vgradnja betona C 25/30 XC3 Dmax32, za izvedbo AB zaključnih vezi - svisel v ostrešju objekta, dimenzij 30/20cm in skupne dolžine cca 1830cm, vključno s potrebnimi pomožnimi deli in prenosi.</t>
  </si>
  <si>
    <t>Dobava in vgradnja betona C 25/30 XC3 Dmax32, za izvedbo AB vezi okrog panoramskega okna v ostrešju objekta, dimenzij 30/30cm in 30/20cm, ter dolžine cca 840cm, vključno s potrebnimi pomožnimi deli in prenosi.</t>
  </si>
  <si>
    <t>Dvostransko oziroma trostransko opažanje in razopažanje AB vezi okrog panoramskega okna v ostrešju objekta, dimenzij 30/30 in 30/20cm, ter skupne dolžine cca 840cm,  komplet s podpiranjem, pomožnimi deli in prenosi.</t>
  </si>
  <si>
    <t>A.VI.16.</t>
  </si>
  <si>
    <t>Dobava in vgradnja betona C 25/30 XC3 Dmax32, za izvedbo AB vertikalnih stebrov v pritličju objekta, dimenzij 30/30cm in skupne višine 380cm (VV-3, kom 3), vključno s potrebnimi pomožnimi deli in prenosi.</t>
  </si>
  <si>
    <t>A.VI.17.</t>
  </si>
  <si>
    <t>Dobava in vgradnja betona C 25/30 XC3 Dmax32, za izvedbo AB vertikalnih stebrov v pritličju objekta, dimenzij 20/20cm in višine 280cm (VV-4, kom 3), vključno s potrebnimi pomožnimi deli in prenosi.</t>
  </si>
  <si>
    <t>A.VI.18.</t>
  </si>
  <si>
    <t>Dobava in vgradnja betona C 25/30 XC3 Dmax32, za izvedbo AB vertikalnih stebrov v ostrešju objekta, dimenzij 30/30cm in višine 145cm (VV-5, kom 2), vključno s potrebnimi pomožnimi deli in prenosi.</t>
  </si>
  <si>
    <t>A.VI.19.</t>
  </si>
  <si>
    <t>Dobava in vgradnja betona C 25/30 XC3 Dmax32, za izvedbo AB vertikalnih stebrov v ostrešju objekta, dimenzij 30/30cm in višine 295cm (VV-6, kom 2), vključno s potrebnimi pomožnimi deli in prenosi.</t>
  </si>
  <si>
    <t>A.VI.20.</t>
  </si>
  <si>
    <t>Dobava in vgradnja betona C 25/30 XC3 Dmax32, za izvedbo AB vertikalnih stebrov v ostrešju objekta, dimenzij 30/30cm in višine 433cm (VV-7, kom 1), vključno s potrebnimi pomožnimi deli in prenosi.</t>
  </si>
  <si>
    <t>A.VI.21.</t>
  </si>
  <si>
    <t>Dobava in vgradnja betona C 25/30 XC3 Dmax32, za izvedbo AB vertikalnih stebrov v ostrešju objekta, dimenzij 30/30cm in višine 400cm (VV-8, kom 1), vključno s potrebnimi pomožnimi deli in prenosi.</t>
  </si>
  <si>
    <t>A.VI.22.</t>
  </si>
  <si>
    <t>Dobava in vgradnja betona C 25/30 XC3 Dmax32, za izvedbo AB vertikalnih stebrov v ostrešju objekta - nad poševnino, dimenzij 30/30cm in višine cca 180cm (VV-9, kom 1), vključno s potrebnimi pomožnimi deli in prenosi.</t>
  </si>
  <si>
    <t>A.VI.23.</t>
  </si>
  <si>
    <t>Dobava in vgradnja betona C 25/30 XC3 Dmax32, za izvedbo AB poševnine - vezi v ostrešju objekta, debeline 20cm, širine cca 320cm in dolžine cca 120cm, vključno s potrebnimi pomožnimi deli in prenosi.</t>
  </si>
  <si>
    <t>A.VI.24.</t>
  </si>
  <si>
    <t>Dobava in vgradnja betona C 25/30 XC3 Dmax32, za izvedbo AB vezi v pritličju objekta, dimenzij 30/20cm in dolžine 450cm, vključno s potrebnimi pomožnimi deli in prenosi.</t>
  </si>
  <si>
    <t>A.VI.25.</t>
  </si>
  <si>
    <t>Dobava in vgradnja betona C 25/30 XC3 Dmax32, za izvedbo AB vezi v ostrešju objekta - pod slemensko lego, dimenzij 30/20cm in dolžine 450cm, vključno s potrebnimi pomožnimi deli in prenosi.</t>
  </si>
  <si>
    <t>A.VI.26.</t>
  </si>
  <si>
    <t>Dobava in vgradnja betona C 25/30 XC3 Dmax32, za izvedbo AB venca - vezi pod kapnima legama v ostrešju objekta, dimenzij 30/20cm in dolžine 540cm, vključno s potrebnimi pomožnimi deli in prenosi.</t>
  </si>
  <si>
    <t>A.VI.27.</t>
  </si>
  <si>
    <t>Dobava in vgradnja betona C 25/30 XC3 Dmax32, za izvedbo AB nosilca v pritličju objekta (nosilec N-105, kom 1), dimenzij 30/46cm, ter dolžine 180cm, vključno s potrebnimi pomožnimi deli in prenosi.</t>
  </si>
  <si>
    <t>A.VI.28.</t>
  </si>
  <si>
    <t>Dobava in vgradnja betona C 25/30 XC3 Dmax32, za izvedbo AB vertikalnih stebrov na strehi objekta - za izvedbo atike, dimenzij 20/20cm in višine 40cm (VV-10, kom 8), vključno s potrebnimi pomožnimi deli in prenosi.</t>
  </si>
  <si>
    <t xml:space="preserve">Zidanje zunanjih nenosilnih sten na strehi objekta - atika objekta, z SYPOREX zidaki 20, dimenzij 20x20x62,5 (za zid debeline 20 cm in višine 40cm), z zidanjem z syporex malto. </t>
  </si>
  <si>
    <t>A.VI.29.</t>
  </si>
  <si>
    <t>Dobava in vgradnja betona C 25/30 XC3 Dmax32, za izvedbo AB zaključne vezi na strehi objekta - za izvedbo atike, dimenzij 20/20cm, ter skupne dolžine 58,8m, vključno s potrebnimi pomožnimi deli in prenosi.</t>
  </si>
  <si>
    <t>A.VI.30.</t>
  </si>
  <si>
    <t>Dobava in vgradnja betona C 25/30 XC3 Dmax32, za izvedbo podpornih AB stebrov zvonika objekta, dimenzij 25/25cm, ter višine 706cm, vključno s potrebnimi pomožnimi deli in prenosi.</t>
  </si>
  <si>
    <t>A.VI.31.</t>
  </si>
  <si>
    <t>Dobava in vgradnja betona C 25/30 XC3 Dmax32, za izvedbo AB strehe zvonika, dolžine 300cm, ter debeline 25cm, vključno s potrebnimi pomožnimi deli in prenosi.</t>
  </si>
  <si>
    <t>A.VII.7.</t>
  </si>
  <si>
    <t>A.VII.8.</t>
  </si>
  <si>
    <t>A.VII.9.</t>
  </si>
  <si>
    <t>Dobava, transport, ter namestitev lesenih leg - špirovcev  ostrešja objekta, dimenzij 12/18 cm, les II. kategorije, impregniran, vključno z vsemi dvižnimi prenosi in vgradnim materialom. Špirovci so naslednjih dolžin:</t>
  </si>
  <si>
    <t xml:space="preserve"> • 495 cm</t>
  </si>
  <si>
    <t xml:space="preserve"> • 245 cm</t>
  </si>
  <si>
    <t xml:space="preserve"> • 270 cm</t>
  </si>
  <si>
    <t xml:space="preserve"> • 290 cm</t>
  </si>
  <si>
    <t xml:space="preserve"> • 315 cm</t>
  </si>
  <si>
    <t xml:space="preserve"> • 335 cm</t>
  </si>
  <si>
    <t xml:space="preserve"> • 360 cm</t>
  </si>
  <si>
    <t xml:space="preserve"> • 380 cm</t>
  </si>
  <si>
    <t xml:space="preserve"> • 405 cm</t>
  </si>
  <si>
    <t xml:space="preserve"> • 430 cm</t>
  </si>
  <si>
    <t xml:space="preserve"> • 450 cm</t>
  </si>
  <si>
    <t xml:space="preserve"> • 475 cm</t>
  </si>
  <si>
    <t xml:space="preserve"> • 540 cm </t>
  </si>
  <si>
    <t xml:space="preserve">Dobava, transport, ter namestitev lesenih kapnih - zidnih leg, dimenzij 16/16 cm, les II. kategorije, impregniran, vključno z vsemi dvižnimi prenosi in vgradnim materialom. Kapna lega je dolžine: </t>
  </si>
  <si>
    <t xml:space="preserve">Dobava, transport, ter namestitev - deskanje glavnega ostrešja z lesenimi deskami debeline 1,5 - 2 cm, vključno z vsemi dvižnimi prenosi in vgradnim materialom. </t>
  </si>
  <si>
    <t xml:space="preserve">Dobava, transport ter namestitev lesenih letev, vzdolžno na betonsko streho zvonika, dimenzij 8/5 cm, les II. kategorije, vključno z vsemi dvižnimi prenosi in vgradnim materialom. </t>
  </si>
  <si>
    <t>Dobava in vgradnja notranjih granitnih polic, debeline 2cm, vključno z vsemi prenosi in vgradnim materialom, barva in ostalo po dogovoru z investitorjem, dolžin:</t>
  </si>
  <si>
    <r>
      <t xml:space="preserve">• Dolžina preklade 100 cm   </t>
    </r>
    <r>
      <rPr>
        <sz val="10"/>
        <rFont val="Arial"/>
        <family val="2"/>
        <charset val="238"/>
      </rPr>
      <t>(okno 60/90cm)</t>
    </r>
  </si>
  <si>
    <t xml:space="preserve"> • 100 cm     (okna širine 90 cm) </t>
  </si>
  <si>
    <t>Dobava in vgradnja zunanjih granitnih polic, debeline 3cm, vključno z vsemi prenosi in vgradnim materialom, barva in ostalo po dogovoru z investitorjem, dolžin:</t>
  </si>
  <si>
    <t xml:space="preserve"> • toplotna izolacija XPS debeline 6-7 cm</t>
  </si>
  <si>
    <t xml:space="preserve"> • mikroarmirani estrih debeline 7-8 cm, s strojno zaribano površino, ki služi kot podlaga finalni oblogi tlaka</t>
  </si>
  <si>
    <t>Dobava, montaža in vzidava tipskih opečnobetonskih armiranih preklad mrliške vežice, v pritličju objekta (P), (10x6,5cm) nad odprtino za  notranja vrata, komplet z pom. deli in prenosi za zid debeline 20 cm (2 kom) in z malto znamke MM5 ali MM10.</t>
  </si>
  <si>
    <r>
      <t xml:space="preserve">• Dolžina preklade 125 cm   </t>
    </r>
    <r>
      <rPr>
        <sz val="10"/>
        <rFont val="Arial"/>
        <family val="2"/>
        <charset val="238"/>
      </rPr>
      <t>(vrata 78/212cm)</t>
    </r>
  </si>
  <si>
    <r>
      <t>Kitanje in brušenje vseh sten in stropa mrliške vežice, vključno z vsemi potrebnimi odri in zaščitnimi stredstvi (</t>
    </r>
    <r>
      <rPr>
        <sz val="11"/>
        <rFont val="Arial"/>
        <family val="2"/>
        <charset val="238"/>
      </rPr>
      <t>ne kita se sten v sanitarijah</t>
    </r>
    <r>
      <rPr>
        <sz val="12"/>
        <rFont val="Arial"/>
        <family val="2"/>
        <charset val="238"/>
      </rPr>
      <t>).</t>
    </r>
  </si>
  <si>
    <t>B.IV.5.</t>
  </si>
  <si>
    <r>
      <t xml:space="preserve">Barvanje vseh sten in stropa objekta (2-kratno), barva po dogovoru z investitorjem, vključno z vsemi potrebnimi odri, zaščitnimi stredstvi in predhodnim nanosom emulzije </t>
    </r>
    <r>
      <rPr>
        <sz val="11"/>
        <rFont val="Arial"/>
        <family val="2"/>
        <charset val="238"/>
      </rPr>
      <t>(ne barva se sten v saniatrijah).</t>
    </r>
  </si>
  <si>
    <t>B.VI.3.</t>
  </si>
  <si>
    <t>Kompletna izdelava fasadnega sistema na spodnjem predelu strehe, katera je izvedena kot previs nad glavnim vhodom v objekt, predhodno je potrebno pregledati podlago in dela izvesti po navodilih proizvajalca, komplet z vsemi pomožnimi deli, prenosi in prevozi. Fasada sestoji iz:</t>
  </si>
  <si>
    <t>•OSB plošč, debeline 12mm, izvedenih na špirovce predela objekta;</t>
  </si>
  <si>
    <t>Kompletna izdelava fasadnega sistema na spodnjem predelu AB etažne plošče, katera je izvedena kot previs objekta, predhodno je potrebno pregledati podlago in dela izvesti po navodilih proizvajalca, komplet z vsemi pomožnimi deli, prenosi in prevozi. Fasada sestoji iz:</t>
  </si>
  <si>
    <t>Dobava, montaža in demontaža fasadnega odra višine do 6,0 m.</t>
  </si>
  <si>
    <t>B.I.13.</t>
  </si>
  <si>
    <t>Dobava, transport in montaža čelnega zaključka strehe iz pločevine, razvite širine 35 cm,  iz pocinkane barvane pločevine debeline 0,6mm, enake barve kot kritina, vključno z namestitvijo, zaključki, z vsemi prenosi, potrebnimi odri in ostalim materialom.</t>
  </si>
  <si>
    <t>B.I.14.</t>
  </si>
  <si>
    <t>Dobava, transport in montaža vetrne stenske obrobe iz pločevine, razvite širine 50 cm,  iz pocinkane barvane pločevine debeline 0,6mm, enake barve kot kritina, vključno z namestitvijo, zaključki, z vsemi prenosi, potrebnimi odri in ostalim materialom.</t>
  </si>
  <si>
    <t>B.I.15.</t>
  </si>
  <si>
    <t>Dobava, transport in montaža zaključne pločevine venca atike, razvite širine 50 cm,  iz pocinkane barvane pločevine debeline 0,6mm, enake barve kot kritina, vključno z namestitvijo, zaključki, z vsemi prenosi, potrebnimi odri in ostalim materialom.</t>
  </si>
  <si>
    <t>B.VI.4.</t>
  </si>
  <si>
    <t>B.VI.5.</t>
  </si>
  <si>
    <t>B.I.16.</t>
  </si>
  <si>
    <t xml:space="preserve">Strojni izkop gradbene jame za izvedbo AB temeljne plošče objekta debeline 20 cm, skupaj z izkopom pasovnih AB temeljev objekta, širine 40 in 50cm, ter globine 80cm, nasutja pod temeljno ploščo v debelini 30cm, izkop skupaj globine izkopa do 1,0 m, v zemljini III. kategorije s prenosom zemljine na začasno deponijo na zemljišču gradnje. </t>
  </si>
  <si>
    <t>A.II.4.</t>
  </si>
  <si>
    <t xml:space="preserve">Strojni izkop gradbene jame za izvedbo asfaltiranega dovoza s parkirišči, ter tlakovane poti okrog objekta, skupaj z izkopom nasutja pod povoznimi in tlakovanimi površinami, izkop skupaj globine izkopa do 0,5 m, v zemljini III. kategorije s prenosom zemljine na začasno deponijo na zemljišču gradnje. </t>
  </si>
  <si>
    <t>A.II.8.</t>
  </si>
  <si>
    <t>Predhodni pregled geomehanika pri izkopih za temeljno ploščo oziroma pasovne temelje mrliške vežice.</t>
  </si>
  <si>
    <r>
      <t xml:space="preserve">Strojni izkop - priprava terena za izvedbo predmetnega objekta,  z izkopom višine cca do 5,0 m </t>
    </r>
    <r>
      <rPr>
        <sz val="10.5"/>
        <rFont val="Arial"/>
        <family val="2"/>
        <charset val="238"/>
      </rPr>
      <t>(širina in dolžina predvidenega izkopa je cca 30m)</t>
    </r>
    <r>
      <rPr>
        <sz val="12"/>
        <rFont val="Arial"/>
        <family val="2"/>
        <charset val="238"/>
      </rPr>
      <t>, v zemljini III. kategorije s prenosom zemljine na začasno deponijo na zemljišču gradnje, z razgrinjanjem</t>
    </r>
  </si>
  <si>
    <t>Dobava gramoza - tamponski drobljenec (0-32 mm), za nasutje pod AB temeljno ploščo objekta debeline 20 cm, ter pod AB ploščo na terasi objekta, v debelini do 38 cm, z utrjevanjem v plasteh do primerne zbitosti tampona, komplet s položitivjo Geotekstila GE-DREN TIP 150g/m2.</t>
  </si>
  <si>
    <t>Naprava, dobava in vgradnja pritrdilnih ploščic špirovcev predmetnega objekta, dimenzij 26/20cm, vključno z sidranjem v nosilec, ter pritrjevnjem špirovcev, skladno z načrti gradbenih konstrukcij, komplet z vsemi pomožnimi deli in prenosi. (glej Detajl naleganja špirovca)</t>
  </si>
  <si>
    <t xml:space="preserve">Izvedba zračnega mostu - dobava, transport in montaža sekundarne kritine (kot npr. Tyvek folije) na deske ostrešja,  namestitev lesenih letev, vzdolžno na deske glavnega ostrešja (zračni most), dimenzij 8/5 cm, les II. kategorije in namestitev lesenih letev dimenzij 5/4 cm, prečno na vzdolžne letve, les II. kategorije, vključno z vsemi dvižnimi prenosi in vgradnim materialom. </t>
  </si>
  <si>
    <t xml:space="preserve">Dobava, transport, ter namestitev - deskanje betonske strehe zvonika, na izvedene vzdolžne Alu letve, z lesenimi deskami debeline 1,5 - 2 cm, vključno z vsemi dvižnimi prenosi in vgradnim materialom. </t>
  </si>
  <si>
    <r>
      <t>Dobava, transport in montaža vertikalnih odtočnih cevi fi8cm iz pocinkane barvane pločevine debeline 0,6mm,  enake barve kot kritina, vključno z namestitvenimi objemkami, koleni (4 kom), kotlički (4 kom), z vsemi prenosi, potrebnimi odri in ostalim materialom</t>
    </r>
    <r>
      <rPr>
        <sz val="10"/>
        <rFont val="Arial"/>
        <family val="2"/>
        <charset val="238"/>
      </rPr>
      <t>.</t>
    </r>
  </si>
  <si>
    <t>Izvedba ravne strehe, ter vsemi potrebnimi deli in prenosi, v naslednji sestavi:</t>
  </si>
  <si>
    <t>prodec 16-32, debeline 5 cm</t>
  </si>
  <si>
    <t>filc - 200g</t>
  </si>
  <si>
    <t xml:space="preserve">kritina, kot npr. Bauder FPO thermplan 1,8, oz. enakovredno, vključno u zaključkom atike </t>
  </si>
  <si>
    <t>Parna zapora</t>
  </si>
  <si>
    <t>Naklonski stiropor beton (šutonaga), v povprečni debelini 7 cm</t>
  </si>
  <si>
    <t>B.II.14.</t>
  </si>
  <si>
    <t>Popis materiala in del za mrliško vežico</t>
  </si>
  <si>
    <t>Poz.</t>
  </si>
  <si>
    <t>Naziv</t>
  </si>
  <si>
    <t>EM</t>
  </si>
  <si>
    <t>Količina</t>
  </si>
  <si>
    <t>Cena za enoto brez DDV</t>
  </si>
  <si>
    <t>Skupaj znesek brez DDV</t>
  </si>
  <si>
    <t>1.1 Razsvetljava</t>
  </si>
  <si>
    <t>Kabel NHXMH-J Cca s1 d2 a1 3x1,5 mm2 , položen v instalacijskih ceveh , komplet z  vezavo razvodnih doz</t>
  </si>
  <si>
    <t>m</t>
  </si>
  <si>
    <t>Kabel NHXMH-J Cca s1 d2 a1 4x1,5 mm2 , položen v instalacijskih ceveh oziroma na kabelske police, komplet z  vezavo razvodnih doz</t>
  </si>
  <si>
    <t>Zaščitna plastična gibljiva ozirom nadometna brezhalogenska  zaščitna cev po SIST EN 61386-22, mere po SIST EN 60423, ki  ne širi plamena, nizko dimna po DIN EN 61034-2,  zunanji preme 16 mm, položena pod omet ali v votlo steno., komplet z brezhalogenskimi dozami in pritrdilnim materialom</t>
  </si>
  <si>
    <t>Vgradno navadno stikalo, 10 A 250 V AC , skupaj z brezhalogensko vgradno dozo, okrasnim nastavljivim okvirjem,bele barve, odpornost na udarce IK07,z dodatno zaščito pred poškodbami in nedovoljenimi posegi.</t>
  </si>
  <si>
    <t>kpl</t>
  </si>
  <si>
    <t>Vgradno serijsko stikalo, 10 A 250 V AC , skupaj z brezhalogensko vgradno dozo, okrasnim nastavljivim okvirjem,bele barve, odpornost na udarce IK07,z dodatno zaščito pred poškodbami in nedovoljenimi posegi.</t>
  </si>
  <si>
    <t>Vgradno menjalno stikalo, 10 A 250 V AC , skupaj z brezhalogensko vgradno dozo, okrasnim nastavljivim okvirjem,bele barve, odpornost na udarce IK07,z dodatno zaščito pred poškodbami in nedovoljenimi posegi.</t>
  </si>
  <si>
    <t>Varnostna LED svetilka. SE - pripravni spoj. IP 65. Svetlobni tok 1100 lm. UV stabilna. 5 let garancije, 7W, kot  Formula LED LI-FE SE, oznaka Z1</t>
  </si>
  <si>
    <t>kos</t>
  </si>
  <si>
    <t xml:space="preserve">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Limaro G2 WD1 20/14/10/ML-840ET IP65 Oznaka S4 </t>
  </si>
  <si>
    <t>Simetrično sevajoča LED svetilka. Moč 26 W, svetlobni tok 4200 lm. Prosojna optika PMMA oblikuje fiksno enoto, vsak z enim segmentom LED. S simetrično porazdelitvijo svetilnosti.. 840. EVG. Ra&gt;80. Svetlobni izkoristek 161 lm/W. Energijski razred A+. splošni indeks barvnega upodabljanja (CRI) Ra&gt; 80. Povprečna nazivna življenjska doba do 70.000 h. Dolžina 1474 mm. 5 let garancije. Barva ohišja RAL 9016. Certifikat CE;tokovna tračnica. Dolžine enodolžinska 1475 mm, fix 370. 7 polno ožičenje. Jeklena pločevina barvana v RAL 9016;    montažni pribor za direktno montažo na strop, čelna stranica tokovne tračnice, bela kot Trilux9002025273, 7651Fi DL 40-840 ET L150 01; Oznaka S1</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</si>
  <si>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Z vgrajenim HF senzorjem gibanja. Domet do 8 m. Kot zaznavanja pribl. 120 °. Brezstopenjska prilagoditev od 20 do 100%. Čas zadrževanja 10 - 300 sekund. Prag svetlosti je brezstopenjsko nastavljiv od 5 do 1000 luksov. kot Trilux. 7585840, Limaro G2 WD1 20/14/10/ML-840ET IP65 + HFS. Oznaka S6</t>
  </si>
  <si>
    <t>Zaprta stenska LED svetilka. Izstopni svetlobni tok 1655 lm. Moč 19W, 840, 4000K. IP65. Ra &gt; 80. Svetlobni izkoristek 103 lm/W. Več kot 60 000 ur delovanja (L80/B10). Ohišje iz tlačenega aluminija prašno barvano v ral belo barvo.. 5LET garanciije. IK 06. ZR I. Odpornost na UV. IK 05. AA++. 5LET garanciije. Dolžina svetilke 606 mm, širina 100 in višina 100 mm.. EVG - elektronska predstikalna naprava. Ekstra širok asimetrični snop, Kot IN lighting 3100823, Quasar 60 M 19W 840 A7/EW White 4K. Oznaka S3</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</si>
  <si>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7585740, Limaro G2 WD1 20/14/10/ML-840ET IP65.  Oznaka S5</t>
  </si>
  <si>
    <t>senzor gibanja,  IP44, domet senzorjado 12m,  višina montaže je 2.0m, gibanje zaznava v kotu 180°, čas nastavitve od 10 sekund do 15 minut, nastavitev občutljivosti 3-2000lux</t>
  </si>
  <si>
    <t>Skupaj inštalacija razsvetljave</t>
  </si>
  <si>
    <t>1.2 Inštalacija moči</t>
  </si>
  <si>
    <t>Kabel NHXMH-J Cca s1 d2 a1 3x2,5 mm2, položen v instalacijskih ceveh oziroma na kabelske police, komplet z  vezavo razvodnih doz</t>
  </si>
  <si>
    <t>Kabel NHXMH-J Cca s1 d2 a1 5x2,5 mm2 , položen v instalacijskih ceveh oziroma na kabelske police, komplet z  vezavo razvodnih doz</t>
  </si>
  <si>
    <t>Kabel NHXMH-J Cca s1 d2 a1 3x1,5 mm2 , položen v instalacijskih ceveh oziroma na kabelske police, komplet z  vezavo razvodnih doz</t>
  </si>
  <si>
    <t>Kabel NHXMH-J Cca s1 d2 a1 5x10 mm2, položen v instalacijskih ceveh oziroma na kabelske police, komplet z  vezavo razvodnih doz</t>
  </si>
  <si>
    <t>5</t>
  </si>
  <si>
    <t>Zaščitna plastična gibljiva ozirom nadometna brezhalogenska  zaščitna cev po SIST EN 61386-22, mere po SIST EN 60423, ki  ne širi plamena, nizko dimna po DIN EN 61034-2,  zunanji preme 20 mm, položena pod omet ali v votlo steno., komplet z brezhalogenskimi dozami in pritrdilnim materialom</t>
  </si>
  <si>
    <t>6</t>
  </si>
  <si>
    <t xml:space="preserve">Enofazna podometna vtičnica, z zaščitnim kontaktom, 250V, 16A, zaščito pred dotikom, vključno z dozo, okrasnim okvirjem,bele barve, odpornost na udarce IK07, z dodatno zaščito pred poškodbami in nedovoljenimi posegi.
</t>
  </si>
  <si>
    <t>7</t>
  </si>
  <si>
    <t xml:space="preserve">Enofazna podometna vtičnica s pokrovom, z zaščitnim kontaktom, 250V, 16A, zaščito pred dotikom, vključno z dozo, okrasnim okvirjem,bele barve, odpornost na udarce IK07, z dodatno zaščito pred poškodbami in nedovoljenimi posegi.
</t>
  </si>
  <si>
    <t>9</t>
  </si>
  <si>
    <t>Fiksni priklop za trifazni porabnik, vključno z dozo, okrasnim in nosilnim okvirjem bele barve, odpornost na udarce IK07, z dodatno zaščito pred poškodbami in nedovoljenimi posegi.</t>
  </si>
  <si>
    <t>11</t>
  </si>
  <si>
    <t>Priklop  zunanje enote klimatske naprave na izvor električnega napajanja do funkcionalnega delovanja</t>
  </si>
  <si>
    <t>12</t>
  </si>
  <si>
    <t xml:space="preserve">Priklop notranje enote klimatske naprave do funkcionalnega delovanja </t>
  </si>
  <si>
    <t>13</t>
  </si>
  <si>
    <t>Priklop trifaznih porabnikov na izvor električnega napajanja do funkcionalnega delovanja</t>
  </si>
  <si>
    <t>14</t>
  </si>
  <si>
    <t>Priklop enofaznih porabnikov na izvor električnega napajanja do funkcionalnega delovanja</t>
  </si>
  <si>
    <t>15</t>
  </si>
  <si>
    <r>
      <t>Izvedba ozemljitev s kablom H07V-K 16mm</t>
    </r>
    <r>
      <rPr>
        <vertAlign val="superscript"/>
        <sz val="9"/>
        <rFont val="Arial"/>
        <family val="2"/>
        <charset val="238"/>
      </rPr>
      <t>2</t>
    </r>
    <r>
      <rPr>
        <sz val="9"/>
        <rFont val="Arial"/>
        <family val="2"/>
        <charset val="238"/>
      </rPr>
      <t>,  komplet z materialom</t>
    </r>
  </si>
  <si>
    <t>16</t>
  </si>
  <si>
    <t>Električni radiator 800W kot BEHA P8 - 400 mm, 800 W</t>
  </si>
  <si>
    <t>17</t>
  </si>
  <si>
    <t>Električni radiator 400W kot BEHA P4 - 400 mm, 400 W</t>
  </si>
  <si>
    <t>18</t>
  </si>
  <si>
    <t>Električni radiator 1000W kot BEHA P10 - 400 mm, 1000 W</t>
  </si>
  <si>
    <t>19</t>
  </si>
  <si>
    <t>Električni radiator 1500W kot BEHA P15 - 400 mm, 1500 W</t>
  </si>
  <si>
    <t>20</t>
  </si>
  <si>
    <t>Električni radiator 2000W kot BEHA P20 - 400 mm, 2000 W</t>
  </si>
  <si>
    <t>21</t>
  </si>
  <si>
    <t xml:space="preserve">Doza za dodatno izenačevanje potencialov DIP z ozemljitveno zbiralko </t>
  </si>
  <si>
    <t>Stikalni blok R-P, podometni, ETI ERP18-5 001101216  podometna petvrstna razdelilna omarica, pokrivna plošča-panel: plastična z izrezi za 12+2 1-modulnih elementov, “Slim” dizajn in s sledečo opremo:</t>
  </si>
  <si>
    <t>-</t>
  </si>
  <si>
    <t>prenapetostna zaščita razreda II v skladu z IEC 61643-11</t>
  </si>
  <si>
    <t>PZH II V3+1/275/50    In(8/20) = 20kA  HERMI</t>
  </si>
  <si>
    <t>zaščitno stikao RCCB 40/0,03 A, 2p, 10kA, tip AC EN61008</t>
  </si>
  <si>
    <t>instalacijski odklopniki v skladu z EN60898, EN60947-2:</t>
  </si>
  <si>
    <t xml:space="preserve">    B10A, 1p, 10kA</t>
  </si>
  <si>
    <t xml:space="preserve">    C16A, 1p, 10kA</t>
  </si>
  <si>
    <t xml:space="preserve">    C16A, 3p, 10kA</t>
  </si>
  <si>
    <t>vrstne sponke</t>
  </si>
  <si>
    <t>Ostali drobni montažni in vijačni material (instalacijski kanali, vodniki, končnice, izolacijske blende, napisne tablice).</t>
  </si>
  <si>
    <t xml:space="preserve"> </t>
  </si>
  <si>
    <t>Skupaj inštalacija moči</t>
  </si>
  <si>
    <t>1.3 Strelovod</t>
  </si>
  <si>
    <t xml:space="preserve">Dobava in montaža strešnega nosilnega elementa  iz nerjavečega jekla za pritrjevanje strelovodnega vodnika AH1 Al fi 8 mm na pločevinasto trapezno kritino oziroma na pločevinasto kapo atike. 
Kot SON16 (Rf-K)Proizvajalec HERMI
</t>
  </si>
  <si>
    <r>
      <t>Dobava in montaža zidnega nosilnega elementa</t>
    </r>
    <r>
      <rPr>
        <b/>
        <sz val="9"/>
        <rFont val="Arial"/>
        <family val="2"/>
        <charset val="238"/>
      </rPr>
      <t xml:space="preserve"> </t>
    </r>
    <r>
      <rPr>
        <sz val="9"/>
        <rFont val="Arial"/>
        <family val="2"/>
        <charset val="238"/>
      </rPr>
      <t xml:space="preserve"> za pritrjevanje strelovodnega vodnika AH1 fi 8 mm na votle stene z izolacijo do 100 mm, z vijakom 160 mm in PVC vložkom fi10 mm 
 kot ZON01 Rf-VProizvajalec HERMI
</t>
    </r>
  </si>
  <si>
    <t xml:space="preserve">Dobava in montaža mehanske vertikalne zaščite dolžine l = 1,5 m za zaščito zemljevodov. Primerna za nameščanje strelovodnega vodnika na votle stene z izolacijo do 100 mm, skupaj z nosilcema, vijakoma 160 mm in PVC vložkoma fi 10 mm. Zaščita je sestavljena iz 1x VZ vertikalna zaščita gola + 2x VZ nosilec 01.
kot VZ01 (Rf) HERMI
</t>
  </si>
  <si>
    <t xml:space="preserve">Dobava in montaža merilne sponke   za izdelavo merilnega spoja med strelovodnim vodnikom AH1 in ozemljilnim trakom. 
Kot KON02 (Rf-V) Proizvajalec HERMI
</t>
  </si>
  <si>
    <t xml:space="preserve">Dobava in montaža sponke iz nerjavečega jekla za medsebojno spajanje/podaljševanje okroglih strelovodnih vodnikov. 
Kot KON04 A SIMPLE (Rf-V)Proizvajalec HERMI
</t>
  </si>
  <si>
    <t xml:space="preserve">Dobava in montaža kontaktne sponke  iz nerjavečega jekla za izvedbo kontaktnih spojev med strelovodnim vodnikom AH1 Al fi 8mm in pločevinastimi deli. 
Kot KON05 (Rf-V)Proizvajalec HERMI
</t>
  </si>
  <si>
    <r>
      <t>Dobava in montaža žlebne sponke</t>
    </r>
    <r>
      <rPr>
        <b/>
        <sz val="9"/>
        <rFont val="Arial"/>
        <family val="2"/>
        <charset val="238"/>
      </rPr>
      <t xml:space="preserve">  </t>
    </r>
    <r>
      <rPr>
        <sz val="9"/>
        <rFont val="Arial"/>
        <family val="2"/>
        <charset val="238"/>
      </rPr>
      <t xml:space="preserve"> za izdelavo spojev med strelovodnim vodnikom in žlebnim koritom. 
Kot KON06 (Rf-V)Proizvajalec HERMI
</t>
    </r>
  </si>
  <si>
    <t xml:space="preserve">Dobava in montaža oznak merilnih mest 
 Kot MŠ (Rf-V). Proizvajalec HERMI
</t>
  </si>
  <si>
    <t xml:space="preserve">Dobava in montaža sponke  iz nerjavečega jekla za izvedbo spojev med ploščatim strelovodnim vodniki. 
Kot KON01 (Rf-V)Proizvajalec HERMI
</t>
  </si>
  <si>
    <t xml:space="preserve">Dobava in montaža sponke  iz jekla za izvedbo spojev med ploščatimi strelovodnimi vodniki do širine 40 mm ter armaturo temeljev do fi 20 mm v betonu. 
Kot KON09 Proizvajalec HERMI
</t>
  </si>
  <si>
    <r>
      <t xml:space="preserve">Dobava in montaža ploščatega vodnika </t>
    </r>
    <r>
      <rPr>
        <b/>
        <sz val="9"/>
        <rFont val="Arial"/>
        <family val="2"/>
        <charset val="238"/>
      </rPr>
      <t xml:space="preserve"> 30x3,5 </t>
    </r>
    <r>
      <rPr>
        <sz val="9"/>
        <rFont val="Arial"/>
        <family val="2"/>
        <charset val="238"/>
      </rPr>
      <t>mm iz nerjavečega jekla 30x3,5 mm za izvedbo ozemljitvene instalacije. 
Kot RH1*H2 30x3,5Proizvajalec HERMI</t>
    </r>
  </si>
  <si>
    <t>Meritve strelovodne napeljave z izdajo poročila in merilnih protokolov</t>
  </si>
  <si>
    <t>Skupaj strelovod</t>
  </si>
  <si>
    <t xml:space="preserve">1.4 NN dovod in razvod </t>
  </si>
  <si>
    <t>1</t>
  </si>
  <si>
    <t>Kabel NAYY-J 4x70+1,5 mm2 , položen  v zaščitni cevi v zemlji, komplet z dobavo in montažo</t>
  </si>
  <si>
    <t>2</t>
  </si>
  <si>
    <t>Zaščitna plastična, gibljiva samougasna (RF) rebrasta cev za vgradnjo v zemljo   fi = 75mm, komplet s polaganjem</t>
  </si>
  <si>
    <r>
      <t xml:space="preserve">Dobava in montaža ploščatega vodnika </t>
    </r>
    <r>
      <rPr>
        <b/>
        <sz val="9"/>
        <rFont val="Arial"/>
        <family val="2"/>
        <charset val="238"/>
      </rPr>
      <t>RH1</t>
    </r>
    <r>
      <rPr>
        <sz val="9"/>
        <rFont val="Arial"/>
        <family val="2"/>
        <charset val="238"/>
      </rPr>
      <t xml:space="preserve"> 30x3,5 mm iz nerjavečega jekla 30x3,5 mm za izvedbo ozemljitvene stebrov in instalacije. Proizvajalec HERMI</t>
    </r>
  </si>
  <si>
    <t>4</t>
  </si>
  <si>
    <t>Kabel NYY-J 5x10mm2 , položen  v zaščitni cevi v zemlji, komplet z dobavo in montažo</t>
  </si>
  <si>
    <t>Izop in zasip kabelskega jarka z utrjevanjem širine 40cm in globine 80cm</t>
  </si>
  <si>
    <t>Priklop kabla NYY-J 5x¸10mm2  v  PMO</t>
  </si>
  <si>
    <t xml:space="preserve">dobava in momtaža prostostoječe merilne omarice za zunano montažo z  naslednjo vsebino:                                                 </t>
  </si>
  <si>
    <t>tipska merilna omarica iz polikarbonata dimenzij 945x460x200 plastičnim podstavkom dimenzij 1020x492x212, tritočkovno zapiranje, opremljena s stekli za odčitavanje kot tip - PMOT-2K/PS;  IP54. Kompletno opremljena in preskušena. Pred izvedbo pridobiti soglasje elektro distribucije!</t>
  </si>
  <si>
    <t>Varovalčni ločilnik HVL00 3p</t>
  </si>
  <si>
    <t>Plošča za montažo števca</t>
  </si>
  <si>
    <t>Varovalni vložki, velikosti NV00:  25A</t>
  </si>
  <si>
    <t>Ničelna sponka PK1/0</t>
  </si>
  <si>
    <t xml:space="preserve">el. trifazni števec delovne energije kl 2 (3x230/400V, 5-85A)                                                         </t>
  </si>
  <si>
    <t xml:space="preserve">priklop energetskega kabla s kabelskimi čevlji NAYY-J 4x35+2,5mm2                             </t>
  </si>
  <si>
    <t xml:space="preserve">priklop Energetskega kabla s kabelskimi čevlji NYY 5x10mm2                                               </t>
  </si>
  <si>
    <r>
      <t xml:space="preserve">Dobava in montaža prenapetostnih odvodnikov I.+II. stopnje tipa </t>
    </r>
    <r>
      <rPr>
        <b/>
        <sz val="8"/>
        <rFont val="Arial"/>
        <family val="2"/>
        <charset val="238"/>
      </rPr>
      <t xml:space="preserve">PZH R1 275/12,5/3,1 </t>
    </r>
    <r>
      <rPr>
        <sz val="8"/>
        <rFont val="Arial"/>
        <family val="2"/>
        <charset val="238"/>
      </rPr>
      <t>kataloška številka: 77 10 063 za vgradnjo v priključno merilno omarico v kompletu z drobnim instalacijskim materialom za montažo prenapetostnih odvodnikov. Proizvajalec HERMI</t>
    </r>
  </si>
  <si>
    <t xml:space="preserve">vrstne sponke VSU 70mm2                      </t>
  </si>
  <si>
    <t xml:space="preserve">drobni montažni material (napisne plošČice, enopolna shema, ožičenje, vrstne sponkem plastični kanali, atesti, navodila in podobno                                       </t>
  </si>
  <si>
    <t xml:space="preserve">ključavnica distribucije                               </t>
  </si>
  <si>
    <t>Izvedba odklopa in ponovnega priklopa kabla v delu omare Elektro Maribor in na omrežju, komplet s potrebnim materialom</t>
  </si>
  <si>
    <t>10</t>
  </si>
  <si>
    <t>Pregled in izdelava ustreznih meritev in izdelava merilnega protokola in vnos v kataster komunalnih vodov</t>
  </si>
  <si>
    <t xml:space="preserve">Skupaj NN dovod in razvod </t>
  </si>
  <si>
    <t>1.5 Zaključna dela</t>
  </si>
  <si>
    <t>Vnos v kataster komunalnih vodov</t>
  </si>
  <si>
    <t xml:space="preserve">Pregled in izdelava ustreznih meritev in izdelava merilnega protokola </t>
  </si>
  <si>
    <t>3</t>
  </si>
  <si>
    <t xml:space="preserve">Pregled in izdelava ustreznih meritev in izdelava merilnega protokola varnostne razsvetljave </t>
  </si>
  <si>
    <t>Izdelava projekta izvedenih del PID</t>
  </si>
  <si>
    <t>Skupaj zaključna dela</t>
  </si>
  <si>
    <t>Rekapitulacija mrliška vežica:</t>
  </si>
  <si>
    <t xml:space="preserve"> 1.1</t>
  </si>
  <si>
    <t>Razsvetljava</t>
  </si>
  <si>
    <t xml:space="preserve"> 1.2</t>
  </si>
  <si>
    <t>Inštalacija moči</t>
  </si>
  <si>
    <t xml:space="preserve"> 1.3</t>
  </si>
  <si>
    <t>Strelovod</t>
  </si>
  <si>
    <t xml:space="preserve"> 1.4</t>
  </si>
  <si>
    <t>NN dovod in razvod</t>
  </si>
  <si>
    <t xml:space="preserve"> 1.5</t>
  </si>
  <si>
    <t>Zaključna dela</t>
  </si>
  <si>
    <t xml:space="preserve">                           Skupaj brez DDV</t>
  </si>
  <si>
    <t xml:space="preserve">                           DDV 22%</t>
  </si>
  <si>
    <t xml:space="preserve">                           Skupaj  z DDV</t>
  </si>
  <si>
    <r>
      <t xml:space="preserve">Dobava in montaža okroglega aluminijastega strelovodnega vodnika </t>
    </r>
    <r>
      <rPr>
        <b/>
        <sz val="9"/>
        <rFont val="Arial"/>
        <family val="2"/>
        <charset val="238"/>
      </rPr>
      <t>AH1 Al fi 8mm</t>
    </r>
    <r>
      <rPr>
        <sz val="9"/>
        <rFont val="Arial"/>
        <family val="2"/>
        <charset val="238"/>
      </rPr>
      <t xml:space="preserve"> na tipske strelovodne nosilne elemente. 
Kot Proizvajalec HERMI
</t>
    </r>
  </si>
  <si>
    <t>POPIS  STROJNE OPREME  IN DEL vežica Negova</t>
  </si>
  <si>
    <t>A.</t>
  </si>
  <si>
    <t>PREZRAČEVANJE IN KLIMATIZACIJA</t>
  </si>
  <si>
    <t>1.</t>
  </si>
  <si>
    <t xml:space="preserve">Dobava in montaža prezračevalnih okroglih kanalov iz pocinkane pločevine z fazonskimi komadi vključno spojni ter obešalni material (kot Sikla ali Hilti) </t>
  </si>
  <si>
    <t>fi125  izolirani z sintetičnim kavčukom d=13mm</t>
  </si>
  <si>
    <t>2.</t>
  </si>
  <si>
    <t xml:space="preserve">Dobava in montaža reverzibilne multi  split klimatske naprave </t>
  </si>
  <si>
    <t>notranja enota</t>
  </si>
  <si>
    <t>Pel=0,026 kW</t>
  </si>
  <si>
    <t>odgovarja klimatska naprava:</t>
  </si>
  <si>
    <t>Mitsubishi MSZ - AP35VG</t>
  </si>
  <si>
    <t>vklučno z:</t>
  </si>
  <si>
    <t>*kompletno regulacijo ter daljinskim upravljalcem</t>
  </si>
  <si>
    <t>3.</t>
  </si>
  <si>
    <t>Zunanja enota klimatske naprave kot Mitsubishi MXZ -2F53VF</t>
  </si>
  <si>
    <t>Qhl/og=3,5/4,6kW</t>
  </si>
  <si>
    <t>hl. sredstvo: R410A</t>
  </si>
  <si>
    <t>*vključno izolirane povezovalne cevi Cu12x1 in Cu18x1. Izolacija Armaflex AC 19mm do notranje enote 15m</t>
  </si>
  <si>
    <t>*vključno z izdelavo prebojev skozi steno 2x50mm</t>
  </si>
  <si>
    <t>vključeno</t>
  </si>
  <si>
    <t>4.</t>
  </si>
  <si>
    <t>Odvodni ventilator CATA B-10 , vključno spojni in tesnilni material.</t>
  </si>
  <si>
    <t>lmax=60m3/h</t>
  </si>
  <si>
    <t>Pel=15W</t>
  </si>
  <si>
    <t>U=230V/50Hz</t>
  </si>
  <si>
    <t>5.</t>
  </si>
  <si>
    <t>Zunanja zaščitna rešetka fi100 bela , vključno spojni in tesnilni material.</t>
  </si>
  <si>
    <t>6.</t>
  </si>
  <si>
    <t>Dobava in montaža tipskega strešnega elementa fi100 za izpuh od nape skozi streho objekta na prosto, vključno spojni in tesnilni material, ter krovsko obdelani prehod skozi streho.</t>
  </si>
  <si>
    <t>7.</t>
  </si>
  <si>
    <t>OSTALA  POTREBNA  DELA vezana na instalacije prezračevanja</t>
  </si>
  <si>
    <t xml:space="preserve">Pripravljalna dela in zarisovanje   </t>
  </si>
  <si>
    <t>Izdelava prebojev, zatesnitev in obdelava</t>
  </si>
  <si>
    <t>Transportni stroški in zavarovanje gradbišča</t>
  </si>
  <si>
    <t>Poizkusno obratovanje in poučitev z zapisniki</t>
  </si>
  <si>
    <t xml:space="preserve">Predaja certifikatov in izjav </t>
  </si>
  <si>
    <t>Predaja garancijskih listov, poučitev posluževalcev in kvalitetni prevzem</t>
  </si>
  <si>
    <t>B.</t>
  </si>
  <si>
    <t>NOTRANJA VODOVOD IN KANALIZACIJA</t>
  </si>
  <si>
    <t>SANITARNA OPREMA in PRIBOR</t>
  </si>
  <si>
    <t>UMIVALNIK</t>
  </si>
  <si>
    <r>
      <t xml:space="preserve">Dobava in montaža umivalnika, velikosti 450 x 300 mm, iz sanitarnega porcelana, za enoročno armaturo, bele barve, vključno ves potrebni pritrditveni material za pritrditev na steno. Proizvod Hatria ali podobno, srednji cenovni razred. </t>
    </r>
    <r>
      <rPr>
        <b/>
        <sz val="8"/>
        <rFont val="Arial CE"/>
        <charset val="238"/>
      </rPr>
      <t>Pred naročilom je potrebno pridobiti soglasje od investitorja glede oblike in točnega tipa.</t>
    </r>
  </si>
  <si>
    <r>
      <t xml:space="preserve">Dobava in montaža pomivalnega korita, velikosti 800 x 500 mm, iz nerjaveče pločevine, za enoročno armaturo, vključno ves potrebni pritrditveni material za pritrditev v delovno polico, srednji cenovni razred. </t>
    </r>
    <r>
      <rPr>
        <b/>
        <sz val="8"/>
        <rFont val="Arial CE"/>
        <charset val="238"/>
      </rPr>
      <t>Pred naročilom je potrebno pridobiti soglasje od investitorja glede oblike in točnega tipa.</t>
    </r>
  </si>
  <si>
    <t>Dobava in montaža KOTNIH VENTILOV, DN15, z nastavkom, ki omogoča ročno zapiranje in odpiranje, iz medi, pokroman, vključno rozeta, pritrdilni in tesnilni material.</t>
  </si>
  <si>
    <t>Dobava in montaža odtočnega sifona s protismradno zaporo, za umivalnik, kovinski, pokromano, vključno pritrdilni in tesnilni material.</t>
  </si>
  <si>
    <t>Dobava in montaža odtočnega sifona s protismradno zaporo, za pralni stroj, kovinski, pokromano, vključno pritrdilni in tesnilni material.</t>
  </si>
  <si>
    <r>
      <t xml:space="preserve">Dobava in montaža ENOROČNE MEŠALNE BATERIJE za montažo na umivalnik, pokromana, pretočni razred IA (maks. pretok 13,0 l/min), po DIN 52218, z ročico, perlatorjem in možnostjo omejitve pretoka, vključno priključki do kotnih ventilov, tesnilni in pritrdilni material. Srednji cenovni razred. </t>
    </r>
    <r>
      <rPr>
        <b/>
        <sz val="8"/>
        <rFont val="Arial CE"/>
        <charset val="238"/>
      </rPr>
      <t>Pred naročilom je potrebno pridobiti soglasje od investitorja glede oblike in točnega tipa.</t>
    </r>
  </si>
  <si>
    <r>
      <t xml:space="preserve">Dobava in montaža mešalne baterija za pom. korito za vgradnjo v steno z gibljivim izlivom s perlatorjem, trdimi priključnimi cevmi ter kotnima reg. ventiloma, vključno priključki do kotnih ventilov, tesnilni in pritrdilni material. Srednji cenovni razred. </t>
    </r>
    <r>
      <rPr>
        <b/>
        <sz val="8"/>
        <rFont val="Arial CE"/>
        <charset val="238"/>
      </rPr>
      <t>Pred naročilom je potrebno pridobiti soglasje od investitorja glede oblike in točnega tipa.</t>
    </r>
  </si>
  <si>
    <t xml:space="preserve">STRANIŠČE (WC) </t>
  </si>
  <si>
    <t>8.</t>
  </si>
  <si>
    <r>
      <t>Dobava in montaža WC ŠKOLJKE, za podometni kotliček, iz sanitarnega porcelana, viseča izvedba, bele barve, za kotliček volumna 6-9 litrov, pritrditev na steno z izpustom na steni. Srednji cenovni razred.</t>
    </r>
    <r>
      <rPr>
        <b/>
        <sz val="8"/>
        <rFont val="Arial CE"/>
        <charset val="238"/>
      </rPr>
      <t xml:space="preserve"> Pred naročilom je potrebno pridobiti soglasje od investitorja glede oblike in točnega tipa.</t>
    </r>
  </si>
  <si>
    <t>9.</t>
  </si>
  <si>
    <t>Dobava in montaža PODOMETNEGA WC KOTLIČKA z dvokoličinsko splakovalno tehniko, za montažo na steno, s kotličkom 6-9 litrov po DIN 19542, zaščitenim proti rosenju, s kotnim ventilom, za posluževanje od spredaj, vključno stenska pritrditev, tesnilni in montažni material, priključnim komadom za WC, z atestom. DUOFIX, proizvod Geberit ali podobno</t>
  </si>
  <si>
    <t>10.</t>
  </si>
  <si>
    <t>Dobava in montaža POKROVA WC ŠKOLJKE, vključno deska in pokrov, iz kvalitetne plastike ali plastificiranega lesa, pritrdilni vijaki iz Cr-Ni jekla.</t>
  </si>
  <si>
    <t>11.</t>
  </si>
  <si>
    <t>Dobava in montaža KOTNEGA VENTILA, DN15, z nastavkom, ki omogoča ročno zapiranje in odpiranje, iz medi, pokroman, vključno rozeta, spojni in tesnilni material.</t>
  </si>
  <si>
    <t>PISOARJI</t>
  </si>
  <si>
    <t>12.</t>
  </si>
  <si>
    <r>
      <t xml:space="preserve">Dobava in montaža PISOARNE ŠKOLJKE iz sanitarnega porcelana, za stensko montažo, dovod in odvod prekrita z blendo, s sifonom, za vgradnjo elektronike na približevanje, bele barve, vključno pritrdilni material. Geberit ali podobno. </t>
    </r>
    <r>
      <rPr>
        <b/>
        <sz val="8"/>
        <rFont val="Arial CE"/>
        <charset val="238"/>
      </rPr>
      <t>Pred naročilom je potrebno pridobiti soglasje od investitorja in arhitekta glede oblike in točnega tipa.</t>
    </r>
  </si>
  <si>
    <t>13.</t>
  </si>
  <si>
    <t>Dobava in montaža PODKONSTRUKCIJE ZA MONTAŽO STENSKEGA PISOARJA, za montažo v ali na steno, samonosna, za vgradnjo elektronike na infra-rdeče žarke s funkcijo približevanja, vključno talna in stenska pritrditev, tesnilni in montažni material, protihrupna zaščita po DIN 4109, z atestom. Geberit ali podobno</t>
  </si>
  <si>
    <t>14.</t>
  </si>
  <si>
    <t xml:space="preserve">Dobava in montaža BREZKONTAKTNE ELEKTRONSKO KRMILJENE NAPRAVA ZA SPLAKOVANJE PISOARJEV, NA INFRA-RDEČE ŽARKE, s funkcijo približevanja, za pisoarje, vključno stenski pokrov iz nerjavnega jekla, mat brušeno, z magnetnim ventilom DN15 in zapornim ventilom, napetost 12V/50Hz, hrupnost iztoka po DIN 4109 grupa 1, z atestom, možnost nastavitve dolžine trajanja izpiranja. </t>
  </si>
  <si>
    <t>15.</t>
  </si>
  <si>
    <t>16.</t>
  </si>
  <si>
    <t>Dobava in montaža plastičnega SIFONSKEGA PRIKLJUČKA ZA PISOAR, 2 x DN50, bela barva, vključno pritrdilni, spojni in tesnilni material</t>
  </si>
  <si>
    <t>VODOVOD</t>
  </si>
  <si>
    <t>17.</t>
  </si>
  <si>
    <t>Dobava in montaža trislojnih cevi za hladno sanitarno vodo (po standardu DVGW DW-8236 AT 2301) ali plastičnih cevi po standardu DIN 8077 vstavljenih v armaflex AC izolacijo debeline 6 mm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Mepla ali podobno</t>
  </si>
  <si>
    <t>fi 15     (20X2,5)</t>
  </si>
  <si>
    <t>fi 20     (26X3,0)</t>
  </si>
  <si>
    <t>18.</t>
  </si>
  <si>
    <t>Dobava in montaža trislojnih cevi za toplo sanitarno vodo (po standardu DVGW DW-8236 AT 2301) ali plastičnih cevi po standardu DIN 8077 vstavljenih v  izolacijo iz sintetičnega kavčuka, lamda 0,037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Unipipe Titan Kamnik ali podobno.</t>
  </si>
  <si>
    <t xml:space="preserve">fi 15     (20X2,25) </t>
  </si>
  <si>
    <t>19.</t>
  </si>
  <si>
    <t>Dobava in montaža podpultni el. bojler kot Gorenje TIKI</t>
  </si>
  <si>
    <t>V=5l/Pel=2kW</t>
  </si>
  <si>
    <t>KANALIZACIJA</t>
  </si>
  <si>
    <t>20.</t>
  </si>
  <si>
    <t>Plastične odtočne cevi za odpadno vodo iz PVC,  s koleni, odcepi, priključnimi kosi in čistilnimi komadi, s spojnim, tesnilnim in pritrdilnim materialom.</t>
  </si>
  <si>
    <t>d32 - položene v tlaku</t>
  </si>
  <si>
    <t>m0</t>
  </si>
  <si>
    <t>d56 - položene v tlaku</t>
  </si>
  <si>
    <t>m1</t>
  </si>
  <si>
    <t>d75 - položene pod ploščo in odduh</t>
  </si>
  <si>
    <t>d110 - položene pod ploščo in vertikale</t>
  </si>
  <si>
    <t>21.</t>
  </si>
  <si>
    <t xml:space="preserve">Izvedba kanalizacijskega odduha, </t>
  </si>
  <si>
    <t>*vključno z zaključno strešno kapo ter strešno obrobo - postavka pod A - Prezračevanje</t>
  </si>
  <si>
    <t>pl</t>
  </si>
  <si>
    <t>22.</t>
  </si>
  <si>
    <t>OSTALA  POTREBNA  DELA vezana na vodovod in kanalizacijo</t>
  </si>
  <si>
    <t>Pripravljalna dela, zarisovanje in zaključna dela.</t>
  </si>
  <si>
    <t>Tlačni preiskusi vodovoda, tesnostni preiskusi kanalizacij</t>
  </si>
  <si>
    <t>Izdelava napisnih tablic in označbe opreme in cevi ter izdelava obratovalne sheme</t>
  </si>
  <si>
    <t>Poučitev uporabnika z zapisnikom</t>
  </si>
  <si>
    <t>Klorni šok in izpiranje</t>
  </si>
  <si>
    <t>Preizkusni pogon z regulacijo armatur.</t>
  </si>
  <si>
    <t>Transportni in ostali splošni stroški.</t>
  </si>
  <si>
    <t>C.</t>
  </si>
  <si>
    <t xml:space="preserve">ZUNANJA VODOVOD IN KANALIZACIJA </t>
  </si>
  <si>
    <t>Dobava in montaža revizijskih kanalizacijskih jaškov - plastičnih s pokrovom premera 500 mm, primeren za vkopanje v zemljo Montaža na posteljo iz mivke. Vključno montaža in zasip.</t>
  </si>
  <si>
    <t>Polietilenske cevi visoke gostote PE100 po SIST ISO 4427 IN SIST EN12201</t>
  </si>
  <si>
    <t>tlačni razred NP 16</t>
  </si>
  <si>
    <t>Dxd=d32x3/PN16</t>
  </si>
  <si>
    <t xml:space="preserve">*vključno z izkopom in zakopom cevi na 1,3 m globine. </t>
  </si>
  <si>
    <t>Vkopane plastične odtočne cevi za odpadno vodo iz PVC,  s koleni, odcepi, priključnimi kosi in čistilnimi komadi, s spojnim, tesnilnim in pritrdilnim materialom.</t>
  </si>
  <si>
    <t>d110</t>
  </si>
  <si>
    <r>
      <t xml:space="preserve">Navezava cevi PEHD d25 na vodomerni jašek vodovoda vključno spojnim, tesnilnim in pritrdilnim materialom. </t>
    </r>
    <r>
      <rPr>
        <b/>
        <sz val="8"/>
        <rFont val="Arial CE"/>
        <charset val="238"/>
      </rPr>
      <t>Vodomerni jašek  predmet koncesionarja!</t>
    </r>
  </si>
  <si>
    <r>
      <t xml:space="preserve">PEHD vključno zobate prirobnice </t>
    </r>
    <r>
      <rPr>
        <i/>
        <sz val="8"/>
        <rFont val="Arial"/>
        <family val="2"/>
        <charset val="238"/>
      </rPr>
      <t>(kot Minerva ali podobno)</t>
    </r>
  </si>
  <si>
    <t>Cene brez DDV</t>
  </si>
  <si>
    <t>REKAPITULACIJA  INVESTICIJE STROJNIH INSTALACIJ vežica Negova</t>
  </si>
  <si>
    <t>EUR</t>
  </si>
  <si>
    <t>A</t>
  </si>
  <si>
    <t>B</t>
  </si>
  <si>
    <t>C</t>
  </si>
  <si>
    <t>Skupno</t>
  </si>
  <si>
    <t>DDV</t>
  </si>
  <si>
    <t>Skupaj z DDV</t>
  </si>
  <si>
    <t>Rekapitulacija mrliška vežica Negova:</t>
  </si>
  <si>
    <t xml:space="preserve">GRADBENO - OBRTNIŠKA DELA </t>
  </si>
  <si>
    <t>ELEKTRO INŠTALACIJSKA DELA</t>
  </si>
  <si>
    <t>STROJNI INŠTALACIJSKA DELA</t>
  </si>
  <si>
    <t xml:space="preserve">          Skupaj brez DDV</t>
  </si>
  <si>
    <t>Izdelava nevezane nosilne plasti enakomerno zrnatega drobljenca iz kamnine (KD 32) v debelini  25 cm,  komplet s položitivjo Geotekstila GE-DREN TIP 150g/m2.</t>
  </si>
  <si>
    <t xml:space="preserve">Izdelava nevezane nosilne plasti enakomerno zrnatega drobljenca iz kamnine (KD 60) v povprečni debelini 20 cm. </t>
  </si>
  <si>
    <t xml:space="preserve">Valjanje in fino planiranje PZU do točnosti +/- 1 cm - priključki in javna pot, do ustrezne zbitosti Evd2≥80 MPa </t>
  </si>
  <si>
    <t>A.II.7.</t>
  </si>
  <si>
    <t>Izdelava dobava in vgraditev PVC okna, dimenzij 90/60cm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</si>
  <si>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Izdelava, dobava in vgraditev dvokrilnega - panoramskega PVC okna, dimenzij 160/220cm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</si>
  <si>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okna, dimenzij 60/90cm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</si>
  <si>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Izdelava, dobava in vgraditev panoramskega PVC okna, dimenzij 240/300cm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</si>
  <si>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enokrilnih vhodnih vrat (stranska vrata), 120/220, PVC panel 24 mm 1,5/21/1,5, toplotno prevodnostjo Ug=1,2 W/m2K. Bele barve. Vrata opremljena s podbojek, krilom, standardno kljuko, cilindričnim vložkom, varnostnim ključem, pragom.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</si>
  <si>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78/212cm (zidarska odprtina za vrata 90/215cm),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</si>
  <si>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Izdelava, dobava in montaža enokrilnih  notranjih lesenih  vrat,  dimenzij 88/212cm (zidarska odprtina za vrata 100/215cm),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Dobava in vgradnja notranjih lesenih vrat, dimenzij 88/212cm, vključno s podbojem in kljuko, vgradnim materialom, barva in material po dogovoru z investitorjem (zidarska odprtina za vrata 90/215cm).</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</si>
  <si>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</si>
  <si>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Priprava okolice okrog objekta, zavarovanje mimoidočih z oznakami ob gradbišču, ter postavitev začasnih objektov za potrebe gradbišča, gradbiščne ograje in zavarovanje gradbišča, vključno z odstranitvijo po končani gradnji.</t>
  </si>
  <si>
    <t>Izvedba zakoličbe objekta in postavitev profilov.</t>
  </si>
  <si>
    <t>Izvedba troprekatne greznice - dobava betonskih cevi širine 120 cm (3x2kom), z vsemi potrebnimi izkopi globine do 300cm in širine 200cm, vključno z dobavo betonskih pokrovov, s tremi ožjimi nadviški (DN 400) in tremi manjšomi pokrovi, s pripravo potrebne posteljce, zasipi in prenosi, ter priklopom, in dvakratnim prezamazom ki tagotavljajo tesnost (kot npr. hidrotes)</t>
  </si>
  <si>
    <t>Dobava in položitev stenskih keramičnih ploščic v sanitarijah, višine do 2,8 m, cenovnega razreda 15€/m2, barva, model in ostalo po izbiri investitorja, vključno z fugiranjem, PVC stranskimi zaključki okrog oken. V ceno zajeti tudi predhodni nanos emulzije.</t>
  </si>
  <si>
    <t>Dobava in položitev talnih keramičnih ploščic v pritličju (P) objekta, cenovnega razreda 15€/m2, barva, model in ostalo po dogovoru z investitorjem, vključno z fugiranjem ploščic V ceno zajeti tudi predhodni nanos emulzije, kakor tusi izvedbo stranskih ploščic, širine 10 cm.</t>
  </si>
  <si>
    <t>Naprava notranjega grobega in finega (strojnega) ometa sten v pritličju objekta (P), komplet z predhodnim obrizgom podlage z redko cementno malto 1:1 in vsemi potrebnimi odri in prenosi.</t>
  </si>
  <si>
    <t>Naprava notranjega grobega in finega (strojnega) ometa stropa nad pritličjem objekta, komplet z predhodnim obrizgom podlage z redko cementno malto 1:1 in vsemi potrebnimi odri in prenosi.</t>
  </si>
  <si>
    <t>Naprava notranjega grobega in finega (strojnega) ometa sten v predelu ostrešja objekta, komplet z predhodnim obrizgom podlage z redko cementno malto 1:1 in vsemi potrebnimi odri in prenosi.</t>
  </si>
  <si>
    <t>nasutje</t>
  </si>
  <si>
    <t>položitev geotekstila</t>
  </si>
  <si>
    <t>Kompletna izdelava PE jaška premera 400 mm, globine do 1,50 m, z ureditvijo vtoka in iztoka PE cevi in z vsem potrebnim materialom in delom (izkopi, zasipi,…). Izdelava dna jaška: obbetoniranje do polovico premera prirezane PE cevi z betonom C 20/25. Beton zglajen premazan s hidrotesom. Dobavi in namesti se tudi pokrov jaška.</t>
  </si>
  <si>
    <t xml:space="preserve">Kompletna izdelava PE jaška premera 500 mm, globine do 1,50 m, z ureditvijo vtoka in iztoka PE cevi in z vsem potrebnim materialom in delom (izkopi, zasipi,…). Izdelava dna jaška: obbetoniranje do polovico premera prirezane PE cevi z betonom C 20/25. Beton zglajen premazan s hidrotesom. Dobavi in namesti se tudi pokrov jaška.        </t>
  </si>
  <si>
    <t>Kompletna izdelava PE jaška premera 400 mm, globine do 1,50 m, z ureditvijo vtoka in iztoka PE cevi in z vsem potrebnim materialom in delom (izkopi, zasipi,…). Izdelava dna jaška: obbetoniranje do polovico premera prirezane PE cevi z betonom C 20/25. Beton zglajen premazan s hidrotesom. Všteti je tudi nabavo, dobavo in montažo LTŽ rešetke z nosilnostjo 400 kN, pravokotnega prereza 400/400 mm z vsemi pomožnimi deli in materialom</t>
  </si>
  <si>
    <t>obava in vgradnja lovilca olj, s pretokom 10l/s, zajeti je izkop, vgradnjo, priklop, zasip, urjevanje, namestitev LTŽ pokrovov nosilnosti 400 kN.</t>
  </si>
  <si>
    <t>Kompletna izdelava PE jaška premera 500 mm, globine do 1,50 m, z ureditvijo vtoka in iztoka PE cevi in z vsem potrebnim materialom in delom (izkopi, zasipi,…). Izdelava dna jaška: obbetoniranje do polovico premera prirezane PE cevi z betonom C 20/25. Beton zglajen premazan s hidrotesom. Dobavi in namesti se tudi pokrov jaška.            Dobava in polaganje PVC cevi DN 160, za izvedbo meteorne kanalizacije, z vsemi potrebnimi izkopi globine do 100cm in širine 40cm, zasipi in polaganjem  v naklonu na peščeno posteljico debeline 15cm, ter priklopom na ponikovalnico in revizijske jaške .</t>
  </si>
  <si>
    <t xml:space="preserve">Kompletna izdelava PE jaška premera 400 mm, globine do 1,50 m, za fekalno kanalizacijo, z ureditvijo vtoka in iztoka PE cevi in z vsem potrebnim materialom in delom (izkopi, zasipi,…). Izdelava dna jaška: obbetoniranje do polovico premera prirezane PE cevi z betonom C 20/25. Beton zglajen premazan s hidrotesom. Dobavi in namesti se tudi pokrov jaška.      </t>
  </si>
  <si>
    <t xml:space="preserve">Kompletna izdelava PE jaška premera 400 mm, globine do 1,50 m, za fekalno kanalizacijo, z ureditvijo vtoka in iztoka PE cevi in z vsem potrebnim materialom in delom (izkopi, zasipi,…). Izdelava dna jaška: obbetoniranje do polovico premera prirezane PE cevi z betonom C 20/25. Beton zglajen premazan s hidrotesom. Dobavi in namesti se tudi pokrov jaška.     </t>
  </si>
  <si>
    <t>Dobava in izvedba spuščenega stropa v ostrešju predmetnega objekta, iz mavčno kartonskih gibs plošč na kovinsko podkonstrukcijo, vključno z izvedbo toplotne izolacije debeline 25cm iz kamene ali steklene volne, toplotne prevodnosti λ=0,032 W/mK, razred gorljivosti A1, paroneprepustne folije, ter mavčno kartonske plošče ( kot npr. znamke KNAUF), debeline 12,5mm, komplet z vgradnim in pritrdilnim materialom.</t>
  </si>
  <si>
    <t>•izvedbe podzidka iz stirodur plošč XPS iz ekstrudiranega polistirena; λ=0,039 W/mK, v višini 50 cm in debelini 5 cm, vključno z izvedbo fasadne mreže, izravnalnim slojem in zaključnim slojem - bela barva (struktura po izbiri investitorja);</t>
  </si>
  <si>
    <t>•zaključnega sloja (Baumit StrukturPutz-struktura K2, bela barva);</t>
  </si>
  <si>
    <t>Izvedba toplotne izolacije predela atike, na zgornjem robu zaključnega venca (pod pločevinasto kapo), ter z notranje strani atike, iz XPS styrodur plošč; λ=0,039 W/mK, debeline 5cm, vključno s pregledom površine, lepljenjem, izvedbo mrežice in zaključnega sloja lepila.</t>
  </si>
  <si>
    <t xml:space="preserve">Izdelava, dobava in vgraditev PVC enokrilnih vhodnih vrat (stranska vrata), 110/220, PVC panel 24 mm 1,5/21/1,5, toplotno prevodnostjo Ug=1,2 W/m2K. Bele barve. Vrata opremljena s podbojek, krilom, standardno kljuko, cilindričnim vložkom, varnostnim ključem, pragom in panik kljuko (letev), skladno s SIST EN 179.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</si>
  <si>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in panik kljuko (letev), skladno s SIST EN 179,  z vrati dobaviti in zmontirati talne ali stenske odbojnike  in zaključne stenske letve.     </t>
  </si>
  <si>
    <t>B.II.4.2.</t>
  </si>
  <si>
    <t xml:space="preserve">Dobava in vgradnja zunanjih glavnih vhodnih ALU vrat, dimenzij 240/220cm, polnilo steklo, s toplotno prevodnostjo Ug=1,2 W/m2K. Bele barve. Vrata opremljena s podbojek, krilom, standardno kljuko, cilindričnim vložkom, varnostnim ključem, pragom  in panik kljuko (letev), skladno s SIST EN 179.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</si>
  <si>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vgraditev PVC okna, dimenzij 100/60cm iz PVC materiala  zasteklenega z trojnim izolacijskim steklom debeline 4/12/4,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</si>
  <si>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Dobava in vgradnja strešnih oken, dimenzij 78/118cm, kot npr. Velux Integra, vključno z vgradnim materialom in roleto, bele barve, na električni pogon.</t>
  </si>
  <si>
    <t>filc - 300g</t>
  </si>
  <si>
    <t>Toplotna izolacija EPS 100, λ=0,036 W/mK, debeline 20cm</t>
  </si>
  <si>
    <r>
      <t xml:space="preserve">Dobava in pokrivanje celotne strehe z opečno kritino znamke Creaton (Domina) črne oziroma temno sive  barve,  vključno z vsemi zaključnimi elementi, grenesnkimi strešniki, zračniki, snegobrani, zračna mrežica in ostalo dodatno opremo </t>
    </r>
    <r>
      <rPr>
        <sz val="10"/>
        <rFont val="Arial"/>
        <family val="2"/>
        <charset val="238"/>
      </rPr>
      <t>(dodatna oprema po navodilu proizvajalca, po želji investitorja se objekt pokrije z drugo kritino)</t>
    </r>
    <r>
      <rPr>
        <sz val="12"/>
        <rFont val="Arial"/>
        <family val="2"/>
        <charset val="238"/>
      </rPr>
      <t>.</t>
    </r>
  </si>
  <si>
    <r>
      <t xml:space="preserve">Dobava in pokrivanje strehe zvonika z rebrasto pločevino,  črne oziroma temno sive barve (enake barve kot kritina glavnega ostrešja),  vključno z vsemi zaključnimi elementi, snegobrani, zračna mrežica in ostalo dodatno opremo </t>
    </r>
    <r>
      <rPr>
        <sz val="10"/>
        <rFont val="Arial"/>
        <family val="2"/>
        <charset val="238"/>
      </rPr>
      <t>(dodatna oprema po navodilu proizvajalca)</t>
    </r>
    <r>
      <rPr>
        <sz val="12"/>
        <rFont val="Arial"/>
        <family val="2"/>
        <charset val="238"/>
      </rPr>
      <t>.</t>
    </r>
  </si>
  <si>
    <r>
      <rPr>
        <sz val="12"/>
        <rFont val="Calibri"/>
        <family val="2"/>
        <charset val="238"/>
      </rPr>
      <t>•</t>
    </r>
    <r>
      <rPr>
        <sz val="12"/>
        <rFont val="Arial"/>
        <family val="2"/>
        <charset val="238"/>
      </rPr>
      <t>fasadnih plošč open plus iz penjenega in ekstrudiranega polistirena; EPS 70 - λ=0,039 W/mK; , skladnega z EN 13163, debeline 5 cm, lepljen na podlago in sidran s sidrnimi elementi v steno;</t>
    </r>
  </si>
  <si>
    <r>
      <rPr>
        <sz val="12"/>
        <rFont val="Calibri"/>
        <family val="2"/>
        <charset val="238"/>
      </rPr>
      <t>•</t>
    </r>
    <r>
      <rPr>
        <sz val="12"/>
        <rFont val="Arial"/>
        <family val="2"/>
        <charset val="238"/>
      </rPr>
      <t>fasadnih plošč open plus iz penjenega in ekstrudiranega polistirena;  EPS 70, λ=0,039 W/mK, skladnega z EN 13163, debeline 5 cm, lepljen na podlago in sidran s sidrnimi elementi v strop;</t>
    </r>
  </si>
  <si>
    <r>
      <rPr>
        <sz val="12"/>
        <rFont val="Calibri"/>
        <family val="2"/>
        <charset val="238"/>
      </rPr>
      <t>•</t>
    </r>
    <r>
      <rPr>
        <sz val="12"/>
        <rFont val="Arial"/>
        <family val="2"/>
        <charset val="238"/>
      </rPr>
      <t>XPS styrodur plošč; λ=0,039 W/mK, skladnega z EN 13163, debeline 5 cm, lepljen na podlago;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</si>
</sst>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S_I_T_-;\-* #,##0.00\ _S_I_T_-;_-* &quot;-&quot;??\ _S_I_T_-;_-@_-"/>
    <numFmt numFmtId="165" formatCode="#,##0.00\ [$€-1]"/>
    <numFmt numFmtId="166" formatCode="0.0%"/>
    <numFmt numFmtId="167" formatCode="#,##0.00\ &quot;€&quot;"/>
    <numFmt numFmtId="168" formatCode=";;;"/>
    <numFmt numFmtId="169" formatCode="#,##0.00;[Red]#,##0.00"/>
  </numFmts>
  <fonts count="61">
    <font>
      <sz val="10"/>
      <name val="Arial"/>
      <charset val="238"/>
    </font>
    <font>
      <sz val="10"/>
      <name val="Arial"/>
      <family val="2"/>
      <charset val="238"/>
    </font>
    <font>
      <sz val="8"/>
      <name val="Arial"/>
      <family val="2"/>
      <charset val="238"/>
    </font>
    <font>
      <b/>
      <sz val="14"/>
      <name val="Arial"/>
      <family val="2"/>
      <charset val="238"/>
    </font>
    <font>
      <sz val="12"/>
      <name val="Arial"/>
      <family val="2"/>
      <charset val="238"/>
    </font>
    <font>
      <b/>
      <u/>
      <sz val="12"/>
      <name val="Arial"/>
      <family val="2"/>
      <charset val="238"/>
    </font>
    <font>
      <b/>
      <u/>
      <sz val="14"/>
      <name val="Arial"/>
      <family val="2"/>
      <charset val="238"/>
    </font>
    <font>
      <b/>
      <i/>
      <sz val="12"/>
      <name val="Arial"/>
      <family val="2"/>
      <charset val="238"/>
    </font>
    <font>
      <sz val="11"/>
      <name val="Arial"/>
      <family val="2"/>
      <charset val="238"/>
    </font>
    <font>
      <b/>
      <i/>
      <sz val="10"/>
      <name val="Arial"/>
      <family val="2"/>
      <charset val="238"/>
    </font>
    <font>
      <sz val="10"/>
      <name val="Arial"/>
      <family val="2"/>
      <charset val="238"/>
    </font>
    <font>
      <sz val="10"/>
      <name val="Times New Roman"/>
      <family val="1"/>
      <charset val="238"/>
    </font>
    <font>
      <b/>
      <sz val="10"/>
      <name val="Times New Roman"/>
      <family val="1"/>
      <charset val="238"/>
    </font>
    <font>
      <sz val="20"/>
      <name val="Book Antiqua"/>
      <family val="1"/>
      <charset val="238"/>
    </font>
    <font>
      <sz val="14"/>
      <name val="Book Antiqua"/>
      <family val="1"/>
      <charset val="238"/>
    </font>
    <font>
      <sz val="12"/>
      <name val="Arial"/>
      <family val="2"/>
      <charset val="238"/>
    </font>
    <font>
      <sz val="10"/>
      <name val="Arial"/>
      <family val="2"/>
      <charset val="238"/>
    </font>
    <font>
      <b/>
      <sz val="10"/>
      <name val="Arial"/>
      <family val="2"/>
      <charset val="238"/>
    </font>
    <font>
      <sz val="10"/>
      <name val="Arial CE"/>
      <charset val="238"/>
    </font>
    <font>
      <b/>
      <sz val="12"/>
      <name val="Arial"/>
      <family val="2"/>
      <charset val="238"/>
    </font>
    <font>
      <sz val="14"/>
      <name val="Arial"/>
      <family val="2"/>
      <charset val="238"/>
    </font>
    <font>
      <b/>
      <sz val="11"/>
      <name val="Arial"/>
      <family val="2"/>
      <charset val="238"/>
    </font>
    <font>
      <sz val="12"/>
      <name val="Calibri"/>
      <family val="2"/>
      <charset val="238"/>
    </font>
    <font>
      <sz val="8"/>
      <color indexed="81"/>
      <name val="Tahoma"/>
      <family val="2"/>
      <charset val="238"/>
    </font>
    <font>
      <u/>
      <sz val="13"/>
      <name val="Arial"/>
      <family val="2"/>
      <charset val="238"/>
    </font>
    <font>
      <sz val="13"/>
      <name val="Arial"/>
      <family val="2"/>
      <charset val="238"/>
    </font>
    <font>
      <b/>
      <sz val="13"/>
      <name val="Arial"/>
      <family val="2"/>
      <charset val="238"/>
    </font>
    <font>
      <b/>
      <u/>
      <sz val="13"/>
      <name val="Arial"/>
      <family val="2"/>
      <charset val="238"/>
    </font>
    <font>
      <b/>
      <i/>
      <sz val="11"/>
      <name val="Arial"/>
      <family val="2"/>
      <charset val="238"/>
    </font>
    <font>
      <sz val="10.5"/>
      <name val="Arial"/>
      <family val="2"/>
      <charset val="238"/>
    </font>
    <font>
      <sz val="12"/>
      <name val="Arial CE"/>
      <charset val="238"/>
    </font>
    <font>
      <sz val="9"/>
      <name val="Arial"/>
      <family val="2"/>
      <charset val="238"/>
    </font>
    <font>
      <b/>
      <sz val="9"/>
      <name val="Arial"/>
      <family val="2"/>
      <charset val="238"/>
    </font>
    <font>
      <sz val="9"/>
      <name val="Arial CE"/>
      <charset val="238"/>
    </font>
    <font>
      <sz val="9"/>
      <name val="Arial CE"/>
      <family val="2"/>
      <charset val="238"/>
    </font>
    <font>
      <vertAlign val="superscript"/>
      <sz val="9"/>
      <name val="Arial"/>
      <family val="2"/>
      <charset val="238"/>
    </font>
    <font>
      <sz val="9"/>
      <name val="Arial"/>
      <family val="2"/>
    </font>
    <font>
      <b/>
      <sz val="8"/>
      <name val="Arial"/>
      <family val="2"/>
      <charset val="238"/>
    </font>
    <font>
      <b/>
      <sz val="9"/>
      <name val="Arial"/>
      <family val="2"/>
    </font>
    <font>
      <sz val="8"/>
      <name val="Arial CE"/>
      <charset val="238"/>
    </font>
    <font>
      <b/>
      <sz val="8"/>
      <name val="Arial CE"/>
      <charset val="238"/>
    </font>
    <font>
      <sz val="8"/>
      <name val="Arial CE"/>
      <family val="2"/>
      <charset val="238"/>
    </font>
    <font>
      <b/>
      <u/>
      <sz val="8"/>
      <name val="Arial"/>
      <family val="2"/>
      <charset val="238"/>
    </font>
    <font>
      <b/>
      <sz val="10"/>
      <name val="Arial CE"/>
      <charset val="238"/>
    </font>
    <font>
      <b/>
      <u/>
      <sz val="8"/>
      <name val="Arial CE"/>
      <charset val="238"/>
    </font>
    <font>
      <sz val="10"/>
      <color indexed="10"/>
      <name val=".CourSL"/>
      <charset val="238"/>
    </font>
    <font>
      <i/>
      <sz val="8"/>
      <name val="Arial"/>
      <family val="2"/>
      <charset val="238"/>
    </font>
    <font>
      <sz val="10"/>
      <name val="Arial CE"/>
      <family val="2"/>
      <charset val="238"/>
    </font>
    <font>
      <b/>
      <sz val="10"/>
      <name val="Arial CE"/>
      <family val="2"/>
      <charset val="238"/>
    </font>
    <font>
      <sz val="11"/>
      <color rgb="FFFF0000"/>
      <name val="Arial"/>
      <family val="2"/>
      <charset val="238"/>
    </font>
    <font>
      <sz val="10"/>
      <color rgb="FFFF0000"/>
      <name val="Arial"/>
      <family val="2"/>
      <charset val="238"/>
    </font>
    <font>
      <sz val="12"/>
      <color rgb="FFFF0000"/>
      <name val="Arial"/>
      <family val="2"/>
      <charset val="238"/>
    </font>
    <font>
      <sz val="12"/>
      <color rgb="FFFF0000"/>
      <name val="Arial CE"/>
      <charset val="238"/>
    </font>
    <font>
      <sz val="13"/>
      <color rgb="FFFF0000"/>
      <name val="Arial"/>
      <family val="2"/>
      <charset val="238"/>
    </font>
    <font>
      <b/>
      <sz val="12"/>
      <color rgb="FFFF0000"/>
      <name val="Arial"/>
      <family val="2"/>
      <charset val="238"/>
    </font>
    <font>
      <b/>
      <sz val="10"/>
      <color rgb="FFFF0000"/>
      <name val="Arial"/>
      <family val="2"/>
      <charset val="238"/>
    </font>
    <font>
      <sz val="9"/>
      <color rgb="FFFF0000"/>
      <name val="Arial"/>
      <family val="2"/>
    </font>
    <font>
      <sz val="9"/>
      <color rgb="FFFF0000"/>
      <name val="Arial CE"/>
      <charset val="238"/>
    </font>
    <font>
      <sz val="9"/>
      <color rgb="FFFF0000"/>
      <name val="Arial"/>
      <family val="2"/>
      <charset val="238"/>
    </font>
    <font>
      <sz val="9"/>
      <color theme="1"/>
      <name val="Arial"/>
      <family val="2"/>
    </font>
    <font>
      <sz val="9"/>
      <color theme="1"/>
      <name val="Arial"/>
      <family val="2"/>
      <charset val="238"/>
    </font>
  </fonts>
  <fills count="8">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6" fillId="0" borderId="0"/>
    <xf numFmtId="0" fontId="1" fillId="0" borderId="0"/>
    <xf numFmtId="0" fontId="45" fillId="0" borderId="0">
      <alignment horizontal="left" wrapText="1"/>
    </xf>
    <xf numFmtId="0" fontId="18" fillId="0" borderId="0"/>
    <xf numFmtId="0" fontId="1" fillId="0" borderId="0"/>
    <xf numFmtId="164" fontId="1" fillId="0" borderId="0" applyFont="0" applyFill="0" applyBorder="0" applyAlignment="0" applyProtection="0"/>
  </cellStyleXfs>
  <cellXfs count="603">
    <xf numFmtId="0" fontId="0" fillId="0" borderId="0" xfId="0"/>
    <xf numFmtId="0" fontId="3" fillId="0" borderId="0" xfId="0" applyFont="1" applyAlignment="1">
      <alignment horizontal="left"/>
    </xf>
    <xf numFmtId="0" fontId="4" fillId="0" borderId="0" xfId="0" applyFont="1"/>
    <xf numFmtId="0" fontId="5" fillId="0" borderId="0" xfId="0" applyFont="1"/>
    <xf numFmtId="0" fontId="6" fillId="0" borderId="0" xfId="0" applyFont="1"/>
    <xf numFmtId="0" fontId="8" fillId="0" borderId="0" xfId="0" applyFont="1"/>
    <xf numFmtId="0" fontId="1" fillId="0" borderId="0" xfId="0" applyFont="1"/>
    <xf numFmtId="0" fontId="10" fillId="0" borderId="0" xfId="0" applyFont="1"/>
    <xf numFmtId="0" fontId="8" fillId="0" borderId="0" xfId="0" applyFont="1" applyAlignment="1">
      <alignment horizontal="center"/>
    </xf>
    <xf numFmtId="0" fontId="8" fillId="0" borderId="0" xfId="0" applyFont="1" applyBorder="1" applyProtection="1">
      <protection locked="0"/>
    </xf>
    <xf numFmtId="4" fontId="8" fillId="0" borderId="0" xfId="0" applyNumberFormat="1" applyFont="1" applyAlignment="1">
      <alignment horizontal="right"/>
    </xf>
    <xf numFmtId="0" fontId="0" fillId="0" borderId="0" xfId="0" applyAlignment="1">
      <alignment horizontal="center"/>
    </xf>
    <xf numFmtId="0" fontId="0" fillId="0" borderId="0" xfId="0" applyBorder="1"/>
    <xf numFmtId="0" fontId="11" fillId="0" borderId="0" xfId="0" applyFont="1" applyBorder="1" applyAlignment="1">
      <alignment wrapText="1"/>
    </xf>
    <xf numFmtId="0" fontId="12" fillId="0" borderId="0" xfId="0" applyFont="1" applyBorder="1" applyAlignment="1">
      <alignment wrapText="1"/>
    </xf>
    <xf numFmtId="0" fontId="14" fillId="0" borderId="0" xfId="0" applyFont="1" applyBorder="1" applyAlignment="1">
      <alignment horizont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Alignment="1">
      <alignment vertical="center"/>
    </xf>
    <xf numFmtId="0" fontId="0" fillId="0" borderId="0" xfId="0" applyBorder="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16" fillId="0" borderId="0" xfId="0" applyFont="1"/>
    <xf numFmtId="0" fontId="16" fillId="0" borderId="0" xfId="0" applyFont="1" applyBorder="1" applyProtection="1">
      <protection locked="0"/>
    </xf>
    <xf numFmtId="0" fontId="16" fillId="0" borderId="0" xfId="0" applyFont="1" applyAlignment="1">
      <alignment horizontal="center"/>
    </xf>
    <xf numFmtId="4" fontId="16" fillId="0" borderId="0" xfId="0" applyNumberFormat="1" applyFont="1" applyAlignment="1">
      <alignment horizontal="right"/>
    </xf>
    <xf numFmtId="0" fontId="16" fillId="0" borderId="0" xfId="0" applyFont="1" applyBorder="1" applyAlignment="1">
      <alignment horizontal="center"/>
    </xf>
    <xf numFmtId="4" fontId="16" fillId="0" borderId="0" xfId="0" applyNumberFormat="1" applyFont="1" applyBorder="1" applyAlignment="1">
      <alignment horizontal="right"/>
    </xf>
    <xf numFmtId="0" fontId="16" fillId="0" borderId="0" xfId="0" applyFont="1" applyBorder="1" applyAlignment="1">
      <alignment horizontal="right" vertical="top"/>
    </xf>
    <xf numFmtId="0" fontId="16" fillId="0" borderId="0" xfId="0" applyFont="1" applyBorder="1"/>
    <xf numFmtId="0" fontId="20" fillId="0" borderId="0" xfId="0" applyFont="1"/>
    <xf numFmtId="0" fontId="20" fillId="0" borderId="0" xfId="0" applyFont="1" applyAlignment="1">
      <alignment horizontal="center"/>
    </xf>
    <xf numFmtId="0" fontId="0" fillId="0" borderId="0" xfId="0" applyProtection="1">
      <protection locked="0"/>
    </xf>
    <xf numFmtId="0" fontId="7" fillId="0" borderId="0" xfId="0" applyFont="1" applyProtection="1">
      <protection locked="0"/>
    </xf>
    <xf numFmtId="0" fontId="0" fillId="0" borderId="0" xfId="0" applyAlignment="1" applyProtection="1">
      <alignment horizontal="center"/>
      <protection locked="0"/>
    </xf>
    <xf numFmtId="0" fontId="1" fillId="0" borderId="0" xfId="0" applyFont="1" applyProtection="1">
      <protection locked="0"/>
    </xf>
    <xf numFmtId="0" fontId="9" fillId="0" borderId="0" xfId="0" applyFont="1" applyProtection="1">
      <protection locked="0"/>
    </xf>
    <xf numFmtId="0" fontId="1" fillId="0" borderId="0" xfId="0" applyFont="1" applyAlignment="1" applyProtection="1">
      <alignment horizontal="center"/>
      <protection locked="0"/>
    </xf>
    <xf numFmtId="0" fontId="8" fillId="0" borderId="0" xfId="0" applyFont="1" applyProtection="1">
      <protection locked="0"/>
    </xf>
    <xf numFmtId="0" fontId="8" fillId="0" borderId="0" xfId="0" applyFont="1" applyAlignment="1" applyProtection="1">
      <alignment horizontal="center"/>
      <protection locked="0"/>
    </xf>
    <xf numFmtId="0" fontId="4" fillId="0" borderId="0" xfId="0" applyFont="1" applyProtection="1">
      <protection locked="0"/>
    </xf>
    <xf numFmtId="0" fontId="4" fillId="0" borderId="0" xfId="0" applyFont="1" applyAlignment="1" applyProtection="1">
      <alignment horizontal="center"/>
      <protection locked="0"/>
    </xf>
    <xf numFmtId="0" fontId="5" fillId="0" borderId="0" xfId="0" applyFont="1" applyProtection="1">
      <protection locked="0"/>
    </xf>
    <xf numFmtId="0" fontId="2" fillId="0" borderId="0" xfId="0" applyFont="1" applyAlignment="1" applyProtection="1">
      <alignment horizontal="center"/>
      <protection locked="0"/>
    </xf>
    <xf numFmtId="4" fontId="8" fillId="0" borderId="0" xfId="0" applyNumberFormat="1" applyFont="1" applyBorder="1" applyAlignment="1" applyProtection="1">
      <alignment horizontal="center"/>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0" xfId="0" applyNumberFormat="1" applyFont="1" applyBorder="1" applyAlignment="1" applyProtection="1">
      <alignment horizontal="center"/>
      <protection locked="0"/>
    </xf>
    <xf numFmtId="4" fontId="4" fillId="0" borderId="0" xfId="0" applyNumberFormat="1" applyFont="1" applyAlignment="1" applyProtection="1">
      <alignment horizontal="right"/>
      <protection locked="0"/>
    </xf>
    <xf numFmtId="0" fontId="1" fillId="0" borderId="0" xfId="0" applyFont="1" applyAlignment="1" applyProtection="1">
      <alignment horizontal="right" vertical="top"/>
    </xf>
    <xf numFmtId="0" fontId="4" fillId="0" borderId="0" xfId="0" applyFont="1" applyProtection="1"/>
    <xf numFmtId="0" fontId="19" fillId="0" borderId="0" xfId="0" applyFont="1" applyProtection="1"/>
    <xf numFmtId="0" fontId="4"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right" vertical="top"/>
    </xf>
    <xf numFmtId="0" fontId="8" fillId="0" borderId="0" xfId="0" applyFont="1" applyAlignment="1" applyProtection="1">
      <alignment horizontal="left" vertical="top"/>
    </xf>
    <xf numFmtId="4" fontId="8" fillId="0" borderId="0" xfId="0" applyNumberFormat="1" applyFont="1" applyAlignment="1" applyProtection="1">
      <alignment horizontal="right"/>
    </xf>
    <xf numFmtId="0" fontId="8" fillId="0" borderId="1" xfId="0" applyFont="1" applyBorder="1" applyAlignment="1" applyProtection="1">
      <alignment horizontal="left" vertical="top"/>
    </xf>
    <xf numFmtId="0" fontId="1" fillId="0" borderId="0" xfId="0" applyFont="1" applyProtection="1"/>
    <xf numFmtId="0" fontId="1" fillId="0" borderId="0" xfId="0" applyFont="1" applyAlignment="1" applyProtection="1">
      <alignment horizontal="center"/>
    </xf>
    <xf numFmtId="0" fontId="1" fillId="0" borderId="0" xfId="0" applyFont="1" applyBorder="1" applyAlignment="1" applyProtection="1">
      <alignment horizontal="right" vertical="top"/>
    </xf>
    <xf numFmtId="0" fontId="1" fillId="0" borderId="0" xfId="0" applyFont="1" applyBorder="1" applyAlignment="1" applyProtection="1">
      <alignment horizontal="center"/>
    </xf>
    <xf numFmtId="4" fontId="1" fillId="0" borderId="0" xfId="0" applyNumberFormat="1" applyFont="1" applyBorder="1" applyAlignment="1" applyProtection="1">
      <alignment horizontal="right"/>
    </xf>
    <xf numFmtId="0" fontId="1" fillId="0" borderId="0" xfId="0" applyFont="1" applyAlignment="1" applyProtection="1">
      <alignment horizontal="left" vertical="top"/>
    </xf>
    <xf numFmtId="4" fontId="1" fillId="0" borderId="0" xfId="0" applyNumberFormat="1" applyFont="1" applyAlignment="1" applyProtection="1">
      <alignment horizontal="right"/>
    </xf>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17"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horizontal="left" vertical="top"/>
    </xf>
    <xf numFmtId="0" fontId="4" fillId="0" borderId="2" xfId="0" applyFont="1" applyBorder="1" applyAlignment="1" applyProtection="1">
      <alignment horizontal="center"/>
    </xf>
    <xf numFmtId="4" fontId="4" fillId="0" borderId="2" xfId="0" applyNumberFormat="1" applyFont="1" applyBorder="1" applyAlignment="1" applyProtection="1">
      <alignment horizontal="right"/>
    </xf>
    <xf numFmtId="4" fontId="4" fillId="0" borderId="2" xfId="0" applyNumberFormat="1" applyFont="1" applyBorder="1" applyAlignment="1" applyProtection="1">
      <alignment horizontal="right"/>
      <protection locked="0"/>
    </xf>
    <xf numFmtId="4" fontId="4" fillId="0" borderId="0" xfId="0" applyNumberFormat="1" applyFont="1" applyAlignment="1" applyProtection="1">
      <alignment horizontal="right"/>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4" fontId="4" fillId="0" borderId="0" xfId="0" applyNumberFormat="1" applyFont="1" applyBorder="1" applyAlignment="1" applyProtection="1">
      <alignment horizontal="right"/>
      <protection locked="0"/>
    </xf>
    <xf numFmtId="0" fontId="4" fillId="0" borderId="1" xfId="0" applyFont="1" applyBorder="1" applyAlignment="1" applyProtection="1">
      <alignment horizontal="center"/>
    </xf>
    <xf numFmtId="4" fontId="4" fillId="0" borderId="1" xfId="0" applyNumberFormat="1" applyFont="1" applyBorder="1" applyAlignment="1" applyProtection="1">
      <alignment horizontal="right"/>
    </xf>
    <xf numFmtId="4" fontId="4" fillId="0" borderId="3" xfId="0" applyNumberFormat="1" applyFont="1" applyBorder="1" applyAlignment="1" applyProtection="1">
      <alignment horizontal="center"/>
      <protection locked="0"/>
    </xf>
    <xf numFmtId="0" fontId="4" fillId="0" borderId="0" xfId="0" applyFont="1" applyBorder="1" applyProtection="1">
      <protection locked="0"/>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4" fontId="4" fillId="0" borderId="4" xfId="0" applyNumberFormat="1" applyFont="1" applyBorder="1" applyAlignment="1" applyProtection="1">
      <alignment horizontal="center"/>
      <protection locked="0"/>
    </xf>
    <xf numFmtId="0" fontId="8" fillId="0" borderId="0" xfId="0" applyFont="1" applyBorder="1" applyAlignment="1" applyProtection="1">
      <alignment horizontal="right" vertical="top"/>
    </xf>
    <xf numFmtId="4" fontId="4" fillId="5" borderId="2" xfId="0" applyNumberFormat="1" applyFont="1" applyFill="1" applyBorder="1" applyAlignment="1" applyProtection="1">
      <alignment horizontal="right"/>
    </xf>
    <xf numFmtId="4" fontId="4" fillId="5" borderId="2" xfId="0" applyNumberFormat="1" applyFont="1" applyFill="1" applyBorder="1" applyAlignment="1" applyProtection="1">
      <alignment horizontal="right"/>
      <protection locked="0"/>
    </xf>
    <xf numFmtId="0" fontId="8" fillId="5" borderId="0" xfId="0" applyFont="1" applyFill="1" applyAlignment="1" applyProtection="1">
      <alignment horizontal="right" vertical="top"/>
    </xf>
    <xf numFmtId="0" fontId="19" fillId="0" borderId="0" xfId="0" applyFont="1" applyAlignment="1">
      <alignment vertical="center"/>
    </xf>
    <xf numFmtId="0" fontId="8" fillId="0" borderId="0" xfId="0" applyFont="1" applyBorder="1" applyAlignment="1" applyProtection="1">
      <alignment horizontal="center"/>
      <protection locked="0"/>
    </xf>
    <xf numFmtId="0" fontId="8" fillId="0" borderId="0" xfId="0" applyFont="1" applyBorder="1"/>
    <xf numFmtId="0" fontId="24"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0" borderId="0" xfId="0" applyFont="1" applyProtection="1"/>
    <xf numFmtId="0" fontId="26" fillId="0" borderId="0" xfId="0" applyFont="1" applyProtection="1"/>
    <xf numFmtId="0" fontId="25" fillId="0" borderId="0" xfId="0" applyFont="1" applyAlignment="1" applyProtection="1">
      <alignment horizontal="center"/>
    </xf>
    <xf numFmtId="0" fontId="25" fillId="0" borderId="0" xfId="0" applyFont="1" applyBorder="1" applyProtection="1">
      <protection locked="0"/>
    </xf>
    <xf numFmtId="165"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4" fillId="0" borderId="0" xfId="0" applyFont="1" applyBorder="1" applyAlignment="1" applyProtection="1">
      <alignment horizontal="justify" vertical="top" wrapText="1"/>
    </xf>
    <xf numFmtId="0" fontId="25" fillId="0" borderId="0" xfId="0" applyFont="1"/>
    <xf numFmtId="0" fontId="4" fillId="0" borderId="0" xfId="0" applyFont="1" applyBorder="1" applyAlignment="1" applyProtection="1">
      <alignment horizontal="justify"/>
    </xf>
    <xf numFmtId="0" fontId="1" fillId="0" borderId="0" xfId="0" applyFont="1" applyAlignment="1" applyProtection="1">
      <alignment horizontal="justify" vertical="top" wrapText="1"/>
    </xf>
    <xf numFmtId="4" fontId="4" fillId="0" borderId="0" xfId="0" applyNumberFormat="1" applyFont="1" applyBorder="1" applyAlignment="1" applyProtection="1">
      <alignment horizontal="center"/>
      <protection locked="0"/>
    </xf>
    <xf numFmtId="0" fontId="8" fillId="0" borderId="2" xfId="0" applyFont="1" applyBorder="1" applyProtection="1">
      <protection locked="0"/>
    </xf>
    <xf numFmtId="0" fontId="8" fillId="0" borderId="2" xfId="0" applyFont="1" applyBorder="1" applyAlignment="1" applyProtection="1">
      <alignment horizontal="center"/>
      <protection locked="0"/>
    </xf>
    <xf numFmtId="0" fontId="26" fillId="0" borderId="0" xfId="0" applyFont="1" applyAlignment="1" applyProtection="1">
      <alignment horizontal="left"/>
    </xf>
    <xf numFmtId="0" fontId="49" fillId="0" borderId="0" xfId="0" applyFont="1" applyBorder="1" applyAlignment="1" applyProtection="1">
      <alignment horizontal="right" vertical="top"/>
    </xf>
    <xf numFmtId="0" fontId="50" fillId="0" borderId="0" xfId="0" applyFont="1" applyBorder="1" applyProtection="1">
      <protection locked="0"/>
    </xf>
    <xf numFmtId="0" fontId="1" fillId="0" borderId="0" xfId="0" applyFont="1" applyBorder="1" applyProtection="1">
      <protection locked="0"/>
    </xf>
    <xf numFmtId="0" fontId="50" fillId="0" borderId="0" xfId="0" applyFont="1" applyBorder="1" applyAlignment="1" applyProtection="1">
      <alignment horizontal="center"/>
    </xf>
    <xf numFmtId="4" fontId="50" fillId="0" borderId="0" xfId="0" applyNumberFormat="1" applyFont="1" applyBorder="1" applyAlignment="1" applyProtection="1">
      <alignment horizontal="right"/>
    </xf>
    <xf numFmtId="4" fontId="50" fillId="0" borderId="0" xfId="0" applyNumberFormat="1" applyFont="1" applyBorder="1" applyAlignment="1" applyProtection="1">
      <alignment horizontal="right"/>
      <protection locked="0"/>
    </xf>
    <xf numFmtId="0" fontId="50" fillId="0" borderId="0" xfId="0" applyFont="1" applyBorder="1" applyAlignment="1" applyProtection="1">
      <alignment horizontal="left" vertical="top" wrapText="1"/>
    </xf>
    <xf numFmtId="0" fontId="51" fillId="0" borderId="0" xfId="0" applyFont="1" applyBorder="1" applyAlignment="1" applyProtection="1">
      <alignment horizontal="right" vertical="top"/>
    </xf>
    <xf numFmtId="0" fontId="51" fillId="0" borderId="0" xfId="0" applyFont="1" applyBorder="1" applyProtection="1">
      <protection locked="0"/>
    </xf>
    <xf numFmtId="0" fontId="51" fillId="0" borderId="0" xfId="0" applyFont="1" applyBorder="1" applyAlignment="1" applyProtection="1">
      <alignment horizontal="left" vertical="top" wrapText="1"/>
    </xf>
    <xf numFmtId="0" fontId="52" fillId="0" borderId="0" xfId="0" applyNumberFormat="1" applyFont="1" applyBorder="1" applyAlignment="1" applyProtection="1">
      <alignment horizontal="right" vertical="top"/>
    </xf>
    <xf numFmtId="0" fontId="51" fillId="0" borderId="0" xfId="0" applyFont="1" applyBorder="1" applyAlignment="1" applyProtection="1">
      <alignment horizontal="center"/>
    </xf>
    <xf numFmtId="4" fontId="51" fillId="0" borderId="0" xfId="0" applyNumberFormat="1" applyFont="1" applyBorder="1" applyAlignment="1" applyProtection="1">
      <alignment horizontal="right"/>
    </xf>
    <xf numFmtId="4" fontId="51" fillId="0" borderId="0" xfId="0" applyNumberFormat="1" applyFont="1" applyBorder="1" applyAlignment="1" applyProtection="1">
      <alignment horizontal="right"/>
      <protection locked="0"/>
    </xf>
    <xf numFmtId="0" fontId="50" fillId="0" borderId="0" xfId="0" applyFont="1"/>
    <xf numFmtId="0" fontId="50" fillId="0" borderId="0" xfId="0" applyFont="1" applyAlignment="1" applyProtection="1">
      <alignment horizontal="right" vertical="top"/>
    </xf>
    <xf numFmtId="0" fontId="50" fillId="0" borderId="0" xfId="0" applyFont="1" applyAlignment="1" applyProtection="1">
      <alignment horizontal="left" vertical="top"/>
    </xf>
    <xf numFmtId="0" fontId="50" fillId="0" borderId="0" xfId="0" applyFont="1" applyAlignment="1" applyProtection="1">
      <alignment horizontal="center"/>
    </xf>
    <xf numFmtId="4" fontId="50" fillId="0" borderId="0" xfId="0" applyNumberFormat="1" applyFont="1" applyAlignment="1" applyProtection="1">
      <alignment horizontal="right"/>
    </xf>
    <xf numFmtId="0" fontId="4" fillId="0" borderId="0" xfId="0" applyFont="1" applyBorder="1" applyAlignment="1">
      <alignment horizontal="justify" vertical="top"/>
    </xf>
    <xf numFmtId="0" fontId="49" fillId="0" borderId="0" xfId="0" applyFont="1" applyAlignment="1" applyProtection="1">
      <alignment horizontal="right" vertical="top"/>
    </xf>
    <xf numFmtId="0" fontId="51" fillId="0" borderId="0" xfId="0" applyFont="1"/>
    <xf numFmtId="0" fontId="51" fillId="0" borderId="0" xfId="0" applyFont="1" applyAlignment="1" applyProtection="1">
      <alignment horizontal="justify" vertical="top" wrapText="1"/>
    </xf>
    <xf numFmtId="0" fontId="51" fillId="0" borderId="0" xfId="0" applyFont="1" applyAlignment="1" applyProtection="1">
      <alignment horizontal="center"/>
    </xf>
    <xf numFmtId="4" fontId="51" fillId="0" borderId="0" xfId="0" applyNumberFormat="1" applyFont="1" applyAlignment="1" applyProtection="1">
      <alignment horizontal="right"/>
    </xf>
    <xf numFmtId="4" fontId="51" fillId="0" borderId="0" xfId="0" applyNumberFormat="1" applyFont="1" applyAlignment="1" applyProtection="1">
      <alignment horizontal="right"/>
      <protection locked="0"/>
    </xf>
    <xf numFmtId="0" fontId="51" fillId="0" borderId="0" xfId="0" applyFont="1" applyBorder="1" applyAlignment="1" applyProtection="1">
      <alignment horizontal="justify" vertical="top" wrapText="1"/>
    </xf>
    <xf numFmtId="0" fontId="50" fillId="0" borderId="0" xfId="0" applyFont="1" applyProtection="1"/>
    <xf numFmtId="0" fontId="50" fillId="0" borderId="0" xfId="0" applyFont="1" applyBorder="1" applyAlignment="1" applyProtection="1">
      <alignment horizontal="justify" vertical="top" wrapText="1"/>
    </xf>
    <xf numFmtId="0" fontId="50" fillId="0" borderId="0" xfId="0" applyFont="1" applyBorder="1" applyAlignment="1" applyProtection="1">
      <alignment horizontal="right" vertical="top"/>
    </xf>
    <xf numFmtId="4" fontId="50" fillId="0" borderId="0" xfId="0" applyNumberFormat="1" applyFont="1" applyBorder="1" applyAlignment="1" applyProtection="1">
      <alignment horizontal="center"/>
      <protection locked="0"/>
    </xf>
    <xf numFmtId="0" fontId="53" fillId="0" borderId="0" xfId="0" applyFont="1" applyProtection="1"/>
    <xf numFmtId="0" fontId="53" fillId="0" borderId="0" xfId="0" applyFont="1" applyAlignment="1" applyProtection="1">
      <alignment horizontal="center"/>
    </xf>
    <xf numFmtId="0" fontId="53" fillId="0" borderId="0" xfId="0" applyFont="1" applyBorder="1" applyProtection="1">
      <protection locked="0"/>
    </xf>
    <xf numFmtId="0" fontId="51" fillId="0" borderId="0" xfId="0" applyFont="1" applyProtection="1"/>
    <xf numFmtId="0" fontId="54" fillId="0" borderId="0" xfId="0" applyFont="1" applyProtection="1"/>
    <xf numFmtId="4" fontId="51" fillId="0" borderId="0" xfId="0" applyNumberFormat="1" applyFont="1" applyBorder="1" applyAlignment="1" applyProtection="1">
      <alignment horizontal="center"/>
      <protection locked="0"/>
    </xf>
    <xf numFmtId="4" fontId="50" fillId="0" borderId="0" xfId="0" applyNumberFormat="1" applyFont="1" applyAlignment="1" applyProtection="1">
      <alignment horizontal="right"/>
      <protection locked="0"/>
    </xf>
    <xf numFmtId="0" fontId="51" fillId="0" borderId="0" xfId="0" applyFont="1" applyAlignment="1" applyProtection="1">
      <alignment horizontal="left" vertical="top"/>
    </xf>
    <xf numFmtId="0" fontId="49" fillId="5" borderId="0" xfId="0" applyFont="1" applyFill="1" applyAlignment="1" applyProtection="1">
      <alignment horizontal="right" vertical="top"/>
    </xf>
    <xf numFmtId="0" fontId="51" fillId="5" borderId="0" xfId="0" applyFont="1" applyFill="1"/>
    <xf numFmtId="0" fontId="51" fillId="5" borderId="0" xfId="0" applyFont="1" applyFill="1" applyBorder="1" applyAlignment="1" applyProtection="1">
      <alignment horizontal="justify" vertical="top" wrapText="1"/>
    </xf>
    <xf numFmtId="4" fontId="51" fillId="5" borderId="0" xfId="0" applyNumberFormat="1" applyFont="1" applyFill="1" applyBorder="1" applyAlignment="1" applyProtection="1">
      <alignment horizontal="right"/>
    </xf>
    <xf numFmtId="4" fontId="51" fillId="5" borderId="0" xfId="0" applyNumberFormat="1" applyFont="1" applyFill="1" applyBorder="1" applyAlignment="1" applyProtection="1">
      <alignment horizontal="right"/>
      <protection locked="0"/>
    </xf>
    <xf numFmtId="0" fontId="50" fillId="0" borderId="0" xfId="0" applyFont="1" applyAlignment="1" applyProtection="1">
      <alignment horizontal="left" vertical="top" wrapText="1"/>
    </xf>
    <xf numFmtId="4" fontId="4" fillId="0" borderId="0" xfId="0" applyNumberFormat="1" applyFont="1" applyFill="1" applyAlignment="1" applyProtection="1">
      <alignment horizontal="right"/>
    </xf>
    <xf numFmtId="0" fontId="4" fillId="0" borderId="0" xfId="0" applyFont="1" applyBorder="1" applyProtection="1"/>
    <xf numFmtId="0" fontId="4" fillId="5" borderId="0" xfId="0" applyFont="1" applyFill="1"/>
    <xf numFmtId="0" fontId="1" fillId="0" borderId="0" xfId="0" applyFont="1" applyBorder="1" applyAlignment="1" applyProtection="1">
      <alignment horizontal="left" vertical="top" wrapText="1"/>
    </xf>
    <xf numFmtId="4" fontId="4" fillId="5" borderId="0" xfId="0" applyNumberFormat="1" applyFont="1" applyFill="1" applyBorder="1" applyAlignment="1" applyProtection="1">
      <alignment horizontal="right"/>
    </xf>
    <xf numFmtId="4" fontId="4"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xf>
    <xf numFmtId="0" fontId="4" fillId="5" borderId="0" xfId="0" applyFont="1" applyFill="1" applyBorder="1" applyProtection="1">
      <protection locked="0"/>
    </xf>
    <xf numFmtId="0" fontId="4"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4" fillId="0" borderId="2" xfId="0" applyNumberFormat="1" applyFont="1" applyBorder="1" applyAlignment="1" applyProtection="1">
      <alignment horizontal="right" vertical="top"/>
    </xf>
    <xf numFmtId="0" fontId="4" fillId="0" borderId="0" xfId="0" applyNumberFormat="1" applyFont="1" applyBorder="1" applyAlignment="1" applyProtection="1">
      <alignment horizontal="right" vertical="top"/>
    </xf>
    <xf numFmtId="0" fontId="4" fillId="0" borderId="0" xfId="0" applyFont="1" applyBorder="1" applyAlignment="1" applyProtection="1">
      <alignment horizontal="right" vertical="top"/>
    </xf>
    <xf numFmtId="0" fontId="30" fillId="0" borderId="2" xfId="0" applyNumberFormat="1" applyFont="1" applyBorder="1" applyAlignment="1" applyProtection="1">
      <alignment horizontal="right" vertical="top"/>
    </xf>
    <xf numFmtId="0" fontId="30" fillId="0" borderId="0" xfId="0" applyNumberFormat="1" applyFont="1" applyBorder="1" applyAlignment="1" applyProtection="1">
      <alignment horizontal="right" vertical="top"/>
    </xf>
    <xf numFmtId="166" fontId="8" fillId="0" borderId="0" xfId="0" applyNumberFormat="1" applyFont="1" applyBorder="1" applyAlignment="1" applyProtection="1">
      <alignment horizontal="center"/>
      <protection locked="0"/>
    </xf>
    <xf numFmtId="0" fontId="25" fillId="0" borderId="0" xfId="0" applyFont="1" applyAlignment="1" applyProtection="1">
      <alignment horizontal="left"/>
      <protection locked="0"/>
    </xf>
    <xf numFmtId="0" fontId="25" fillId="0" borderId="0" xfId="0" applyFont="1" applyBorder="1" applyAlignment="1">
      <alignment vertical="top" wrapText="1"/>
    </xf>
    <xf numFmtId="0" fontId="4" fillId="0" borderId="0" xfId="0" applyFont="1" applyBorder="1" applyAlignment="1" applyProtection="1">
      <alignment horizontal="left"/>
    </xf>
    <xf numFmtId="0" fontId="4" fillId="5" borderId="0"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50" fillId="0" borderId="5" xfId="0" applyFont="1" applyBorder="1" applyAlignment="1">
      <alignment horizontal="right"/>
    </xf>
    <xf numFmtId="0" fontId="50" fillId="0" borderId="6" xfId="0" applyFont="1" applyBorder="1" applyAlignment="1">
      <alignment vertical="top" wrapText="1"/>
    </xf>
    <xf numFmtId="0" fontId="50" fillId="0" borderId="6" xfId="0" applyFont="1" applyBorder="1" applyAlignment="1">
      <alignment horizontal="center" vertical="top"/>
    </xf>
    <xf numFmtId="0" fontId="50" fillId="0" borderId="6" xfId="0" applyFont="1" applyBorder="1" applyAlignment="1">
      <alignment horizontal="center"/>
    </xf>
    <xf numFmtId="167" fontId="50" fillId="0" borderId="6" xfId="0" applyNumberFormat="1" applyFont="1" applyBorder="1" applyAlignment="1">
      <alignment horizontal="center"/>
    </xf>
    <xf numFmtId="167" fontId="50" fillId="0" borderId="7" xfId="0" applyNumberFormat="1" applyFont="1" applyBorder="1" applyAlignment="1">
      <alignment horizontal="center"/>
    </xf>
    <xf numFmtId="0" fontId="17" fillId="0" borderId="8" xfId="0" applyFont="1" applyBorder="1" applyAlignment="1"/>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center"/>
    </xf>
    <xf numFmtId="167" fontId="1" fillId="0" borderId="0" xfId="0" applyNumberFormat="1" applyFont="1" applyBorder="1" applyAlignment="1">
      <alignment horizontal="center"/>
    </xf>
    <xf numFmtId="167" fontId="1" fillId="0" borderId="9" xfId="0" applyNumberFormat="1" applyFont="1" applyBorder="1" applyAlignment="1">
      <alignment horizontal="center"/>
    </xf>
    <xf numFmtId="0" fontId="55" fillId="0" borderId="8" xfId="0" applyFont="1" applyBorder="1" applyAlignment="1"/>
    <xf numFmtId="0" fontId="50" fillId="0" borderId="0" xfId="0" applyFont="1" applyBorder="1" applyAlignment="1">
      <alignment vertical="top" wrapText="1"/>
    </xf>
    <xf numFmtId="0" fontId="50" fillId="0" borderId="0" xfId="0" applyFont="1" applyBorder="1" applyAlignment="1">
      <alignment horizontal="center" vertical="top"/>
    </xf>
    <xf numFmtId="0" fontId="50" fillId="0" borderId="0" xfId="0" applyFont="1" applyBorder="1" applyAlignment="1">
      <alignment horizontal="center"/>
    </xf>
    <xf numFmtId="167" fontId="50" fillId="0" borderId="0" xfId="0" applyNumberFormat="1" applyFont="1" applyBorder="1" applyAlignment="1">
      <alignment horizontal="center"/>
    </xf>
    <xf numFmtId="167" fontId="50" fillId="0" borderId="9" xfId="0" applyNumberFormat="1" applyFont="1" applyBorder="1" applyAlignment="1">
      <alignment horizontal="center"/>
    </xf>
    <xf numFmtId="0" fontId="31" fillId="0" borderId="10" xfId="0" applyFont="1" applyBorder="1" applyAlignment="1">
      <alignment horizontal="right" vertical="center" wrapText="1"/>
    </xf>
    <xf numFmtId="0" fontId="31" fillId="0" borderId="11" xfId="0" applyFont="1" applyBorder="1" applyAlignment="1">
      <alignment vertical="center" wrapText="1"/>
    </xf>
    <xf numFmtId="0" fontId="31" fillId="0" borderId="11" xfId="0" applyFont="1" applyBorder="1" applyAlignment="1">
      <alignment horizontal="center" vertical="center" wrapText="1"/>
    </xf>
    <xf numFmtId="167" fontId="31" fillId="0" borderId="11" xfId="0" applyNumberFormat="1" applyFont="1" applyBorder="1" applyAlignment="1">
      <alignment horizontal="center" vertical="center" wrapText="1"/>
    </xf>
    <xf numFmtId="167" fontId="31" fillId="0" borderId="12" xfId="0" applyNumberFormat="1" applyFont="1" applyBorder="1" applyAlignment="1">
      <alignment horizontal="center" vertical="center" wrapText="1"/>
    </xf>
    <xf numFmtId="0" fontId="32" fillId="2" borderId="5" xfId="0" applyFont="1" applyFill="1" applyBorder="1" applyAlignment="1">
      <alignment vertical="center"/>
    </xf>
    <xf numFmtId="0" fontId="32" fillId="2" borderId="6" xfId="0" applyFont="1" applyFill="1" applyBorder="1" applyAlignment="1">
      <alignment vertical="top" wrapText="1"/>
    </xf>
    <xf numFmtId="0" fontId="31" fillId="2" borderId="6" xfId="0" applyFont="1" applyFill="1" applyBorder="1" applyAlignment="1">
      <alignment horizontal="center" vertical="top" wrapText="1"/>
    </xf>
    <xf numFmtId="167" fontId="31" fillId="2" borderId="6" xfId="0" applyNumberFormat="1" applyFont="1" applyFill="1" applyBorder="1" applyAlignment="1">
      <alignment horizontal="center" vertical="top" wrapText="1"/>
    </xf>
    <xf numFmtId="167" fontId="31" fillId="2" borderId="7" xfId="0" applyNumberFormat="1" applyFont="1" applyFill="1" applyBorder="1" applyAlignment="1">
      <alignment horizontal="center" vertical="top" wrapText="1"/>
    </xf>
    <xf numFmtId="0" fontId="33" fillId="0" borderId="8" xfId="0" applyFont="1" applyBorder="1" applyAlignment="1">
      <alignment horizontal="right" vertical="top"/>
    </xf>
    <xf numFmtId="0" fontId="31" fillId="0" borderId="0" xfId="0" applyFont="1" applyBorder="1" applyAlignment="1">
      <alignment vertical="top" wrapText="1"/>
    </xf>
    <xf numFmtId="0" fontId="31" fillId="0" borderId="0" xfId="0" applyFont="1" applyBorder="1" applyAlignment="1">
      <alignment horizontal="center" vertical="top" wrapText="1"/>
    </xf>
    <xf numFmtId="167" fontId="31" fillId="0" borderId="0" xfId="0" applyNumberFormat="1" applyFont="1" applyBorder="1" applyAlignment="1">
      <alignment horizontal="center" vertical="top" wrapText="1"/>
    </xf>
    <xf numFmtId="167" fontId="31" fillId="0" borderId="9" xfId="0" applyNumberFormat="1" applyFont="1" applyBorder="1" applyAlignment="1">
      <alignment horizontal="center" vertical="top" wrapText="1"/>
    </xf>
    <xf numFmtId="0" fontId="31" fillId="0" borderId="8" xfId="0" applyNumberFormat="1" applyFont="1" applyBorder="1" applyAlignment="1">
      <alignment horizontal="right" vertical="top" wrapText="1"/>
    </xf>
    <xf numFmtId="0" fontId="31" fillId="0" borderId="0" xfId="0" applyFont="1" applyBorder="1" applyAlignment="1">
      <alignment horizontal="center" vertical="top"/>
    </xf>
    <xf numFmtId="167" fontId="31" fillId="0" borderId="0" xfId="0" applyNumberFormat="1" applyFont="1" applyBorder="1" applyAlignment="1">
      <alignment horizontal="center" vertical="top"/>
    </xf>
    <xf numFmtId="0" fontId="31" fillId="0" borderId="8" xfId="0" applyNumberFormat="1" applyFont="1" applyBorder="1" applyAlignment="1">
      <alignment vertical="top" wrapText="1"/>
    </xf>
    <xf numFmtId="0" fontId="34" fillId="0" borderId="0" xfId="0" applyFont="1" applyFill="1" applyBorder="1" applyAlignment="1" applyProtection="1">
      <alignment vertical="top" wrapText="1"/>
    </xf>
    <xf numFmtId="0" fontId="33" fillId="0" borderId="8" xfId="0" applyFont="1" applyBorder="1" applyAlignment="1">
      <alignment vertical="top" wrapText="1"/>
    </xf>
    <xf numFmtId="0" fontId="31" fillId="0" borderId="0" xfId="0" applyFont="1" applyBorder="1" applyAlignment="1" applyProtection="1">
      <alignment horizontal="left" vertical="top" wrapText="1"/>
      <protection locked="0"/>
    </xf>
    <xf numFmtId="49" fontId="33" fillId="0" borderId="0" xfId="0" applyNumberFormat="1" applyFont="1" applyFill="1" applyBorder="1" applyAlignment="1">
      <alignment horizontal="right" vertical="top" wrapText="1"/>
    </xf>
    <xf numFmtId="0" fontId="33" fillId="0" borderId="0" xfId="0" applyFont="1" applyBorder="1" applyAlignment="1">
      <alignment horizontal="center" vertical="top" wrapText="1"/>
    </xf>
    <xf numFmtId="0" fontId="33" fillId="0" borderId="13" xfId="0" applyFont="1" applyBorder="1" applyAlignment="1">
      <alignment horizontal="right"/>
    </xf>
    <xf numFmtId="49" fontId="32" fillId="0" borderId="14" xfId="0" applyNumberFormat="1" applyFont="1" applyBorder="1" applyAlignment="1">
      <alignment vertical="top" wrapText="1"/>
    </xf>
    <xf numFmtId="0" fontId="32" fillId="0" borderId="14" xfId="0" applyFont="1" applyBorder="1" applyAlignment="1">
      <alignment horizontal="center" vertical="top" wrapText="1"/>
    </xf>
    <xf numFmtId="167" fontId="32" fillId="0" borderId="14" xfId="0" applyNumberFormat="1" applyFont="1" applyBorder="1" applyAlignment="1">
      <alignment horizontal="center" vertical="top" wrapText="1"/>
    </xf>
    <xf numFmtId="167" fontId="32" fillId="0" borderId="15" xfId="0" applyNumberFormat="1" applyFont="1" applyBorder="1" applyAlignment="1">
      <alignment horizontal="center" vertical="top" wrapText="1"/>
    </xf>
    <xf numFmtId="49" fontId="32" fillId="2" borderId="13" xfId="0" applyNumberFormat="1" applyFont="1" applyFill="1" applyBorder="1" applyAlignment="1">
      <alignment vertical="center"/>
    </xf>
    <xf numFmtId="0" fontId="32" fillId="2" borderId="14" xfId="0" applyFont="1" applyFill="1" applyBorder="1" applyAlignment="1">
      <alignment vertical="top" wrapText="1"/>
    </xf>
    <xf numFmtId="0" fontId="31" fillId="2" borderId="14" xfId="0" applyFont="1" applyFill="1" applyBorder="1" applyAlignment="1">
      <alignment horizontal="center" vertical="top" wrapText="1"/>
    </xf>
    <xf numFmtId="167" fontId="31" fillId="2" borderId="14" xfId="0" applyNumberFormat="1" applyFont="1" applyFill="1" applyBorder="1" applyAlignment="1">
      <alignment horizontal="center" vertical="top" wrapText="1"/>
    </xf>
    <xf numFmtId="167" fontId="31" fillId="2" borderId="15" xfId="0" applyNumberFormat="1" applyFont="1" applyFill="1" applyBorder="1" applyAlignment="1">
      <alignment horizontal="center" vertical="top" wrapText="1"/>
    </xf>
    <xf numFmtId="49" fontId="31" fillId="0" borderId="8" xfId="0" applyNumberFormat="1" applyFont="1" applyBorder="1" applyAlignment="1">
      <alignment horizontal="right" vertical="top" wrapText="1"/>
    </xf>
    <xf numFmtId="0" fontId="34" fillId="0" borderId="0" xfId="0" applyFont="1" applyFill="1" applyBorder="1" applyAlignment="1" applyProtection="1">
      <alignment horizontal="center" vertical="top"/>
    </xf>
    <xf numFmtId="3" fontId="34" fillId="0" borderId="0" xfId="0" applyNumberFormat="1" applyFont="1" applyFill="1" applyBorder="1" applyAlignment="1" applyProtection="1">
      <alignment horizontal="center" vertical="top"/>
    </xf>
    <xf numFmtId="49" fontId="31" fillId="0" borderId="8" xfId="0" applyNumberFormat="1" applyFont="1" applyBorder="1" applyAlignment="1">
      <alignment horizontal="right" vertical="top" shrinkToFit="1"/>
    </xf>
    <xf numFmtId="0" fontId="31" fillId="0" borderId="0" xfId="0" applyNumberFormat="1" applyFont="1" applyBorder="1" applyAlignment="1">
      <alignment horizontal="left" vertical="top" wrapText="1"/>
    </xf>
    <xf numFmtId="0" fontId="31" fillId="0" borderId="0" xfId="0" applyFont="1" applyBorder="1" applyAlignment="1">
      <alignment horizontal="left" vertical="center" wrapText="1"/>
    </xf>
    <xf numFmtId="0" fontId="31" fillId="0" borderId="0" xfId="0" applyNumberFormat="1" applyFont="1" applyBorder="1" applyAlignment="1">
      <alignment vertical="top" wrapText="1"/>
    </xf>
    <xf numFmtId="0" fontId="33" fillId="0" borderId="8" xfId="0" applyFont="1" applyFill="1" applyBorder="1" applyAlignment="1">
      <alignment horizontal="right" vertical="top"/>
    </xf>
    <xf numFmtId="0" fontId="36" fillId="0" borderId="0" xfId="0" applyFont="1" applyFill="1" applyBorder="1" applyAlignment="1">
      <alignment horizontal="justify" vertical="top" wrapText="1"/>
    </xf>
    <xf numFmtId="0" fontId="36" fillId="0" borderId="0" xfId="0" applyFont="1" applyFill="1" applyBorder="1" applyAlignment="1">
      <alignment horizontal="center" vertical="top"/>
    </xf>
    <xf numFmtId="167" fontId="31" fillId="0" borderId="0" xfId="0" applyNumberFormat="1" applyFont="1" applyFill="1" applyBorder="1" applyAlignment="1">
      <alignment horizontal="center" vertical="top"/>
    </xf>
    <xf numFmtId="167" fontId="31" fillId="0" borderId="9" xfId="0" applyNumberFormat="1" applyFont="1" applyFill="1" applyBorder="1" applyAlignment="1">
      <alignment horizontal="center" vertical="top" wrapText="1"/>
    </xf>
    <xf numFmtId="0" fontId="56" fillId="0" borderId="8" xfId="0" quotePrefix="1" applyFont="1" applyFill="1" applyBorder="1" applyAlignment="1">
      <alignment horizontal="right" vertical="top"/>
    </xf>
    <xf numFmtId="0" fontId="56" fillId="0" borderId="8" xfId="0" applyFont="1" applyFill="1" applyBorder="1" applyAlignment="1">
      <alignment horizontal="right" vertical="top"/>
    </xf>
    <xf numFmtId="0" fontId="36" fillId="0" borderId="0" xfId="0" applyFont="1" applyFill="1" applyBorder="1" applyAlignment="1">
      <alignment vertical="top" wrapText="1"/>
    </xf>
    <xf numFmtId="0" fontId="36" fillId="0" borderId="8" xfId="0" quotePrefix="1" applyFont="1" applyFill="1" applyBorder="1" applyAlignment="1">
      <alignment horizontal="right" vertical="top"/>
    </xf>
    <xf numFmtId="0" fontId="36" fillId="0" borderId="8" xfId="0" applyFont="1" applyFill="1" applyBorder="1" applyAlignment="1">
      <alignment horizontal="right" vertical="top"/>
    </xf>
    <xf numFmtId="0" fontId="33" fillId="0" borderId="0" xfId="0" applyFont="1"/>
    <xf numFmtId="49" fontId="56" fillId="0" borderId="8" xfId="0" applyNumberFormat="1" applyFont="1" applyBorder="1" applyAlignment="1">
      <alignment horizontal="right" vertical="top"/>
    </xf>
    <xf numFmtId="0" fontId="57" fillId="0" borderId="0" xfId="0" applyFont="1" applyBorder="1" applyAlignment="1">
      <alignment vertical="top" wrapText="1"/>
    </xf>
    <xf numFmtId="0" fontId="56" fillId="0" borderId="0" xfId="0" applyFont="1" applyBorder="1" applyAlignment="1">
      <alignment horizontal="center" vertical="top"/>
    </xf>
    <xf numFmtId="0" fontId="56" fillId="0" borderId="0" xfId="0" applyFont="1" applyBorder="1" applyAlignment="1">
      <alignment horizontal="center"/>
    </xf>
    <xf numFmtId="167" fontId="58" fillId="0" borderId="0" xfId="0" applyNumberFormat="1" applyFont="1" applyBorder="1" applyAlignment="1">
      <alignment horizontal="center" vertical="top"/>
    </xf>
    <xf numFmtId="167" fontId="58" fillId="0" borderId="9" xfId="0" applyNumberFormat="1" applyFont="1" applyBorder="1" applyAlignment="1">
      <alignment horizontal="center" vertical="top" wrapText="1"/>
    </xf>
    <xf numFmtId="49" fontId="32" fillId="0" borderId="10" xfId="0" applyNumberFormat="1" applyFont="1" applyBorder="1" applyAlignment="1">
      <alignment horizontal="right" vertical="top" wrapText="1"/>
    </xf>
    <xf numFmtId="0" fontId="32" fillId="0" borderId="11" xfId="0" applyFont="1" applyBorder="1" applyAlignment="1">
      <alignment vertical="top" wrapText="1"/>
    </xf>
    <xf numFmtId="0" fontId="32" fillId="0" borderId="11" xfId="0" applyFont="1" applyBorder="1" applyAlignment="1">
      <alignment horizontal="center" vertical="top" wrapText="1"/>
    </xf>
    <xf numFmtId="167" fontId="32" fillId="0" borderId="11" xfId="0" applyNumberFormat="1" applyFont="1" applyBorder="1" applyAlignment="1">
      <alignment horizontal="center" vertical="top" wrapText="1"/>
    </xf>
    <xf numFmtId="167" fontId="32" fillId="0" borderId="12" xfId="0" applyNumberFormat="1" applyFont="1" applyBorder="1" applyAlignment="1">
      <alignment horizontal="center" vertical="top" wrapText="1"/>
    </xf>
    <xf numFmtId="49" fontId="32" fillId="2" borderId="10" xfId="0" applyNumberFormat="1" applyFont="1" applyFill="1" applyBorder="1" applyAlignment="1">
      <alignment horizontal="left" vertical="center"/>
    </xf>
    <xf numFmtId="0" fontId="32" fillId="2" borderId="11" xfId="0" applyFont="1" applyFill="1" applyBorder="1" applyAlignment="1">
      <alignment horizontal="left" vertical="top" wrapText="1"/>
    </xf>
    <xf numFmtId="0" fontId="31" fillId="2" borderId="11" xfId="0" applyFont="1" applyFill="1" applyBorder="1" applyAlignment="1">
      <alignment horizontal="center" vertical="top" wrapText="1"/>
    </xf>
    <xf numFmtId="4" fontId="31" fillId="2" borderId="11" xfId="0" applyNumberFormat="1" applyFont="1" applyFill="1" applyBorder="1" applyAlignment="1">
      <alignment horizontal="center" vertical="top" wrapText="1"/>
    </xf>
    <xf numFmtId="4" fontId="31" fillId="2" borderId="12" xfId="0" applyNumberFormat="1" applyFont="1" applyFill="1" applyBorder="1" applyAlignment="1">
      <alignment horizontal="center" vertical="top" wrapText="1"/>
    </xf>
    <xf numFmtId="49" fontId="56" fillId="0" borderId="8" xfId="0" applyNumberFormat="1" applyFont="1" applyBorder="1" applyAlignment="1">
      <alignment horizontal="right" vertical="top" wrapText="1"/>
    </xf>
    <xf numFmtId="0" fontId="56" fillId="0" borderId="0" xfId="0" applyFont="1" applyBorder="1" applyAlignment="1">
      <alignment vertical="top" wrapText="1"/>
    </xf>
    <xf numFmtId="0" fontId="56" fillId="0" borderId="0" xfId="0" applyFont="1" applyBorder="1" applyAlignment="1">
      <alignment horizontal="center" vertical="top" wrapText="1"/>
    </xf>
    <xf numFmtId="167" fontId="56" fillId="0" borderId="0" xfId="0" applyNumberFormat="1" applyFont="1" applyBorder="1" applyAlignment="1">
      <alignment horizontal="center" vertical="top" wrapText="1"/>
    </xf>
    <xf numFmtId="167" fontId="56" fillId="0" borderId="9" xfId="0" applyNumberFormat="1" applyFont="1" applyBorder="1" applyAlignment="1">
      <alignment horizontal="center" vertical="top" wrapText="1"/>
    </xf>
    <xf numFmtId="0" fontId="33" fillId="0" borderId="0" xfId="0" applyFont="1" applyAlignment="1">
      <alignment horizontal="center" vertical="top"/>
    </xf>
    <xf numFmtId="0" fontId="31" fillId="0" borderId="0" xfId="0" applyFont="1" applyAlignment="1">
      <alignment wrapText="1"/>
    </xf>
    <xf numFmtId="0" fontId="31" fillId="0" borderId="0" xfId="0" applyFont="1" applyAlignment="1">
      <alignment horizontal="center" vertical="top"/>
    </xf>
    <xf numFmtId="0" fontId="31" fillId="0" borderId="0" xfId="0" applyFont="1" applyAlignment="1">
      <alignment horizontal="center" vertical="center"/>
    </xf>
    <xf numFmtId="167" fontId="31" fillId="0" borderId="0" xfId="0" applyNumberFormat="1" applyFont="1" applyAlignment="1">
      <alignment vertical="center"/>
    </xf>
    <xf numFmtId="167" fontId="33" fillId="0" borderId="0" xfId="0" applyNumberFormat="1" applyFont="1" applyAlignment="1">
      <alignment vertical="center"/>
    </xf>
    <xf numFmtId="0" fontId="31" fillId="0" borderId="0" xfId="0" applyFont="1" applyAlignment="1">
      <alignment horizontal="justify" vertical="top" wrapText="1"/>
    </xf>
    <xf numFmtId="0" fontId="31" fillId="0" borderId="0" xfId="0" applyFont="1" applyAlignment="1">
      <alignment horizontal="center"/>
    </xf>
    <xf numFmtId="0" fontId="31" fillId="0" borderId="0" xfId="0" applyFont="1" applyAlignment="1">
      <alignment vertical="center"/>
    </xf>
    <xf numFmtId="4" fontId="31" fillId="0" borderId="0" xfId="0" applyNumberFormat="1" applyFont="1" applyAlignment="1">
      <alignment vertical="center"/>
    </xf>
    <xf numFmtId="1" fontId="31" fillId="0" borderId="0" xfId="0" applyNumberFormat="1" applyFont="1" applyAlignment="1">
      <alignment horizontal="center" vertical="center"/>
    </xf>
    <xf numFmtId="0" fontId="31" fillId="0" borderId="0" xfId="0" applyFont="1" applyAlignment="1">
      <alignment horizontal="justify" vertical="top"/>
    </xf>
    <xf numFmtId="167" fontId="31" fillId="0" borderId="0" xfId="0" applyNumberFormat="1" applyFont="1" applyAlignment="1">
      <alignment horizontal="center" vertical="top"/>
    </xf>
    <xf numFmtId="167" fontId="33" fillId="0" borderId="0" xfId="0" applyNumberFormat="1" applyFont="1" applyAlignment="1">
      <alignment horizontal="right" vertical="top"/>
    </xf>
    <xf numFmtId="0" fontId="32" fillId="0" borderId="10" xfId="0" applyFont="1" applyBorder="1" applyAlignment="1">
      <alignment horizontal="right" vertical="top"/>
    </xf>
    <xf numFmtId="0" fontId="32" fillId="0" borderId="11" xfId="0" applyFont="1" applyBorder="1" applyAlignment="1">
      <alignment horizontal="left" vertical="top" wrapText="1"/>
    </xf>
    <xf numFmtId="0" fontId="32" fillId="0" borderId="11" xfId="0" applyFont="1" applyBorder="1" applyAlignment="1">
      <alignment horizontal="center" vertical="top"/>
    </xf>
    <xf numFmtId="4" fontId="32" fillId="0" borderId="11" xfId="0" applyNumberFormat="1" applyFont="1" applyBorder="1" applyAlignment="1">
      <alignment horizontal="center" vertical="top"/>
    </xf>
    <xf numFmtId="4" fontId="32" fillId="0" borderId="12" xfId="0" applyNumberFormat="1" applyFont="1" applyBorder="1" applyAlignment="1">
      <alignment horizontal="center" vertical="top"/>
    </xf>
    <xf numFmtId="0" fontId="32" fillId="2" borderId="11" xfId="0" applyFont="1" applyFill="1" applyBorder="1" applyAlignment="1">
      <alignment horizontal="center" vertical="top" wrapText="1"/>
    </xf>
    <xf numFmtId="4" fontId="32" fillId="2" borderId="11" xfId="0" applyNumberFormat="1" applyFont="1" applyFill="1" applyBorder="1" applyAlignment="1">
      <alignment horizontal="center" vertical="top" wrapText="1"/>
    </xf>
    <xf numFmtId="4" fontId="32" fillId="2" borderId="12" xfId="0" applyNumberFormat="1" applyFont="1" applyFill="1" applyBorder="1" applyAlignment="1">
      <alignment horizontal="center" vertical="top" wrapText="1"/>
    </xf>
    <xf numFmtId="49" fontId="31" fillId="0" borderId="8" xfId="0" applyNumberFormat="1" applyFont="1" applyBorder="1" applyAlignment="1">
      <alignment horizontal="left" vertical="top" wrapText="1"/>
    </xf>
    <xf numFmtId="4" fontId="31" fillId="0" borderId="0" xfId="0" applyNumberFormat="1" applyFont="1" applyBorder="1" applyAlignment="1">
      <alignment horizontal="center" vertical="top" wrapText="1"/>
    </xf>
    <xf numFmtId="4" fontId="31" fillId="0" borderId="9" xfId="0" applyNumberFormat="1" applyFont="1" applyBorder="1" applyAlignment="1">
      <alignment horizontal="center" vertical="top" wrapText="1"/>
    </xf>
    <xf numFmtId="4" fontId="31" fillId="0" borderId="0" xfId="0" applyNumberFormat="1" applyFont="1" applyBorder="1" applyAlignment="1">
      <alignment horizontal="center" vertical="top"/>
    </xf>
    <xf numFmtId="0" fontId="33" fillId="0" borderId="8" xfId="0" applyFont="1" applyBorder="1" applyAlignment="1">
      <alignment horizontal="left" vertical="top"/>
    </xf>
    <xf numFmtId="0" fontId="31" fillId="0" borderId="0" xfId="0" applyFont="1" applyBorder="1" applyAlignment="1">
      <alignment horizontal="justify" vertical="top"/>
    </xf>
    <xf numFmtId="167" fontId="33" fillId="0" borderId="9" xfId="0" applyNumberFormat="1" applyFont="1" applyBorder="1" applyAlignment="1">
      <alignment horizontal="center" vertical="top"/>
    </xf>
    <xf numFmtId="49" fontId="31" fillId="0" borderId="8" xfId="0" applyNumberFormat="1" applyFont="1" applyBorder="1" applyAlignment="1">
      <alignment horizontal="left" vertical="top"/>
    </xf>
    <xf numFmtId="0" fontId="31" fillId="0" borderId="0" xfId="0" applyFont="1" applyBorder="1" applyAlignment="1">
      <alignment horizontal="justify" vertical="top" wrapText="1"/>
    </xf>
    <xf numFmtId="0" fontId="31" fillId="0" borderId="0" xfId="0" applyFont="1" applyBorder="1" applyAlignment="1">
      <alignment horizontal="center"/>
    </xf>
    <xf numFmtId="1" fontId="31" fillId="0" borderId="0" xfId="0" applyNumberFormat="1" applyFont="1" applyAlignment="1">
      <alignment vertical="top"/>
    </xf>
    <xf numFmtId="4" fontId="31" fillId="0" borderId="0" xfId="0" applyNumberFormat="1" applyFont="1" applyAlignment="1">
      <alignment vertical="top" wrapText="1"/>
    </xf>
    <xf numFmtId="4" fontId="31" fillId="5" borderId="0" xfId="0" applyNumberFormat="1" applyFont="1" applyFill="1" applyAlignment="1">
      <alignment horizontal="center" vertical="center"/>
    </xf>
    <xf numFmtId="2" fontId="31" fillId="0" borderId="0" xfId="0" applyNumberFormat="1" applyFont="1" applyAlignment="1">
      <alignment vertical="top" wrapText="1"/>
    </xf>
    <xf numFmtId="1" fontId="31" fillId="5" borderId="0" xfId="0" applyNumberFormat="1" applyFont="1" applyFill="1" applyAlignment="1">
      <alignment vertical="top"/>
    </xf>
    <xf numFmtId="1" fontId="36" fillId="5" borderId="0" xfId="0" applyNumberFormat="1" applyFont="1" applyFill="1" applyAlignment="1">
      <alignment vertical="top"/>
    </xf>
    <xf numFmtId="4" fontId="36" fillId="5" borderId="0" xfId="0" applyNumberFormat="1" applyFont="1" applyFill="1" applyAlignment="1">
      <alignment vertical="top" wrapText="1"/>
    </xf>
    <xf numFmtId="1" fontId="36" fillId="5" borderId="0" xfId="0" applyNumberFormat="1" applyFont="1" applyFill="1"/>
    <xf numFmtId="4" fontId="36" fillId="5" borderId="0" xfId="0" applyNumberFormat="1" applyFont="1" applyFill="1"/>
    <xf numFmtId="2" fontId="36" fillId="0" borderId="0" xfId="0" applyNumberFormat="1" applyFont="1" applyAlignment="1">
      <alignment vertical="top" wrapText="1"/>
    </xf>
    <xf numFmtId="0" fontId="2" fillId="0" borderId="0" xfId="2" applyFont="1" applyAlignment="1">
      <alignment horizontal="justify" vertical="top"/>
    </xf>
    <xf numFmtId="0" fontId="36" fillId="0" borderId="0" xfId="0" applyFont="1" applyAlignment="1">
      <alignment horizontal="left"/>
    </xf>
    <xf numFmtId="168" fontId="36" fillId="5" borderId="0" xfId="0" applyNumberFormat="1" applyFont="1" applyFill="1"/>
    <xf numFmtId="0" fontId="59" fillId="0" borderId="8" xfId="0" quotePrefix="1" applyFont="1" applyBorder="1" applyAlignment="1">
      <alignment horizontal="left" vertical="top"/>
    </xf>
    <xf numFmtId="0" fontId="58" fillId="0" borderId="0" xfId="0" applyFont="1" applyBorder="1" applyAlignment="1">
      <alignment horizontal="justify" vertical="top" wrapText="1"/>
    </xf>
    <xf numFmtId="0" fontId="58" fillId="0" borderId="0" xfId="0" applyFont="1" applyBorder="1" applyAlignment="1">
      <alignment horizontal="center"/>
    </xf>
    <xf numFmtId="4" fontId="58" fillId="0" borderId="0" xfId="0" applyNumberFormat="1" applyFont="1" applyBorder="1" applyAlignment="1">
      <alignment horizontal="center" vertical="top" wrapText="1"/>
    </xf>
    <xf numFmtId="4" fontId="58" fillId="0" borderId="9" xfId="0" applyNumberFormat="1" applyFont="1" applyBorder="1" applyAlignment="1">
      <alignment horizontal="center" vertical="top" wrapText="1"/>
    </xf>
    <xf numFmtId="49" fontId="60" fillId="0" borderId="8" xfId="0" applyNumberFormat="1" applyFont="1" applyBorder="1" applyAlignment="1">
      <alignment horizontal="left" vertical="top" wrapText="1"/>
    </xf>
    <xf numFmtId="49" fontId="59" fillId="0" borderId="8" xfId="0" applyNumberFormat="1" applyFont="1" applyBorder="1" applyAlignment="1">
      <alignment horizontal="left" vertical="top" wrapText="1"/>
    </xf>
    <xf numFmtId="0" fontId="50" fillId="0" borderId="8" xfId="0" applyFont="1" applyBorder="1" applyAlignment="1">
      <alignment horizontal="right"/>
    </xf>
    <xf numFmtId="0" fontId="32" fillId="2" borderId="11" xfId="0" applyFont="1" applyFill="1" applyBorder="1" applyAlignment="1">
      <alignment horizontal="left" vertical="top"/>
    </xf>
    <xf numFmtId="49" fontId="36" fillId="0" borderId="8" xfId="0" applyNumberFormat="1" applyFont="1" applyBorder="1" applyAlignment="1">
      <alignment horizontal="right" vertical="top" wrapText="1"/>
    </xf>
    <xf numFmtId="0" fontId="36" fillId="0" borderId="0" xfId="0" applyFont="1" applyBorder="1" applyAlignment="1">
      <alignment vertical="top" wrapText="1"/>
    </xf>
    <xf numFmtId="0" fontId="36" fillId="0" borderId="0" xfId="0" applyFont="1" applyBorder="1" applyAlignment="1">
      <alignment horizontal="center" vertical="top" wrapText="1"/>
    </xf>
    <xf numFmtId="4" fontId="36" fillId="0" borderId="0" xfId="0" applyNumberFormat="1" applyFont="1" applyBorder="1" applyAlignment="1">
      <alignment horizontal="center" vertical="top" wrapText="1"/>
    </xf>
    <xf numFmtId="4" fontId="36" fillId="0" borderId="9" xfId="0" applyNumberFormat="1" applyFont="1" applyBorder="1" applyAlignment="1">
      <alignment horizontal="center" vertical="top" wrapText="1"/>
    </xf>
    <xf numFmtId="49" fontId="59" fillId="0" borderId="8" xfId="0" applyNumberFormat="1" applyFont="1" applyBorder="1" applyAlignment="1">
      <alignment horizontal="right" vertical="top" wrapText="1"/>
    </xf>
    <xf numFmtId="0" fontId="59" fillId="0" borderId="0" xfId="0" applyFont="1" applyBorder="1" applyAlignment="1">
      <alignment vertical="top" wrapText="1"/>
    </xf>
    <xf numFmtId="0" fontId="59" fillId="0" borderId="0" xfId="0" applyFont="1" applyBorder="1" applyAlignment="1">
      <alignment horizontal="center" vertical="top" wrapText="1"/>
    </xf>
    <xf numFmtId="0" fontId="38" fillId="0" borderId="10" xfId="0" applyFont="1" applyBorder="1" applyAlignment="1">
      <alignment horizontal="right" vertical="top"/>
    </xf>
    <xf numFmtId="0" fontId="38" fillId="0" borderId="11" xfId="0" applyFont="1" applyBorder="1" applyAlignment="1">
      <alignment horizontal="left" vertical="top" wrapText="1"/>
    </xf>
    <xf numFmtId="0" fontId="38" fillId="0" borderId="11" xfId="0" applyFont="1" applyBorder="1" applyAlignment="1">
      <alignment horizontal="center" vertical="top"/>
    </xf>
    <xf numFmtId="4" fontId="38" fillId="0" borderId="11" xfId="0" applyNumberFormat="1" applyFont="1" applyBorder="1" applyAlignment="1">
      <alignment horizontal="center" vertical="top"/>
    </xf>
    <xf numFmtId="4" fontId="38" fillId="0" borderId="12" xfId="0" applyNumberFormat="1" applyFont="1" applyBorder="1" applyAlignment="1">
      <alignment horizontal="center" vertical="top"/>
    </xf>
    <xf numFmtId="49" fontId="19" fillId="0" borderId="8" xfId="0" applyNumberFormat="1" applyFont="1" applyBorder="1" applyAlignment="1">
      <alignment horizontal="right" vertical="top"/>
    </xf>
    <xf numFmtId="0" fontId="19"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horizontal="center"/>
    </xf>
    <xf numFmtId="167" fontId="19" fillId="0" borderId="0" xfId="0" applyNumberFormat="1" applyFont="1" applyBorder="1" applyAlignment="1">
      <alignment horizontal="center"/>
    </xf>
    <xf numFmtId="49" fontId="54" fillId="0" borderId="8" xfId="0" applyNumberFormat="1" applyFont="1" applyBorder="1" applyAlignment="1">
      <alignment horizontal="right"/>
    </xf>
    <xf numFmtId="0" fontId="54" fillId="0" borderId="0" xfId="0" applyFont="1" applyBorder="1" applyAlignment="1">
      <alignment vertical="top" wrapText="1"/>
    </xf>
    <xf numFmtId="0" fontId="54" fillId="0" borderId="0" xfId="0" applyFont="1" applyBorder="1" applyAlignment="1">
      <alignment horizontal="center" vertical="top"/>
    </xf>
    <xf numFmtId="0" fontId="54" fillId="0" borderId="0" xfId="0" applyFont="1" applyBorder="1" applyAlignment="1">
      <alignment horizontal="center"/>
    </xf>
    <xf numFmtId="167" fontId="54" fillId="0" borderId="0" xfId="0" applyNumberFormat="1" applyFont="1" applyBorder="1" applyAlignment="1">
      <alignment horizontal="center"/>
    </xf>
    <xf numFmtId="16" fontId="4" fillId="0" borderId="8" xfId="0" applyNumberFormat="1" applyFont="1" applyBorder="1" applyAlignment="1">
      <alignment horizontal="right"/>
    </xf>
    <xf numFmtId="0" fontId="4" fillId="0" borderId="8" xfId="0" applyFont="1" applyBorder="1" applyAlignment="1">
      <alignment horizontal="right"/>
    </xf>
    <xf numFmtId="0" fontId="19" fillId="0" borderId="14" xfId="0" applyFont="1" applyBorder="1" applyAlignment="1">
      <alignment vertical="top"/>
    </xf>
    <xf numFmtId="0" fontId="1" fillId="0" borderId="14" xfId="0" applyFont="1" applyBorder="1" applyAlignment="1">
      <alignment horizontal="center" vertical="top"/>
    </xf>
    <xf numFmtId="0" fontId="1" fillId="0" borderId="14" xfId="0" applyFont="1" applyBorder="1" applyAlignment="1">
      <alignment horizontal="center"/>
    </xf>
    <xf numFmtId="167" fontId="19" fillId="0" borderId="14" xfId="0" applyNumberFormat="1" applyFont="1" applyBorder="1" applyAlignment="1">
      <alignment horizontal="center"/>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19" fillId="0" borderId="14" xfId="0" applyFont="1" applyBorder="1" applyAlignment="1">
      <alignment horizontal="center" vertical="top"/>
    </xf>
    <xf numFmtId="0" fontId="19" fillId="0" borderId="14" xfId="0" applyFont="1" applyBorder="1" applyAlignment="1">
      <alignment horizontal="center"/>
    </xf>
    <xf numFmtId="0" fontId="4" fillId="0" borderId="13" xfId="0" applyFont="1" applyBorder="1" applyAlignment="1">
      <alignment horizontal="right"/>
    </xf>
    <xf numFmtId="167" fontId="1" fillId="0" borderId="15" xfId="0" applyNumberFormat="1" applyFont="1" applyBorder="1" applyAlignment="1">
      <alignment horizontal="center"/>
    </xf>
    <xf numFmtId="4" fontId="31" fillId="5" borderId="0" xfId="0" applyNumberFormat="1" applyFont="1" applyFill="1" applyAlignment="1">
      <alignment vertical="top" wrapText="1"/>
    </xf>
    <xf numFmtId="0" fontId="37" fillId="0" borderId="0" xfId="0" applyNumberFormat="1" applyFont="1" applyFill="1" applyAlignment="1">
      <alignment horizontal="left" vertical="center"/>
    </xf>
    <xf numFmtId="0" fontId="37" fillId="0" borderId="16" xfId="0" applyFont="1" applyFill="1" applyBorder="1"/>
    <xf numFmtId="0" fontId="37" fillId="0" borderId="0" xfId="0" applyFont="1" applyFill="1" applyAlignment="1">
      <alignment horizontal="center"/>
    </xf>
    <xf numFmtId="0" fontId="39" fillId="0" borderId="0" xfId="0" applyFont="1" applyFill="1" applyAlignment="1">
      <alignment horizontal="center"/>
    </xf>
    <xf numFmtId="0" fontId="39" fillId="0" borderId="0" xfId="0" applyFont="1" applyFill="1"/>
    <xf numFmtId="0" fontId="39" fillId="0" borderId="0" xfId="0" applyFont="1" applyFill="1" applyAlignment="1">
      <alignment horizontal="left"/>
    </xf>
    <xf numFmtId="0" fontId="39" fillId="0" borderId="0" xfId="0" applyFont="1" applyBorder="1" applyAlignment="1">
      <alignment wrapText="1"/>
    </xf>
    <xf numFmtId="0" fontId="39" fillId="0" borderId="0" xfId="0" applyFont="1" applyBorder="1" applyAlignment="1">
      <alignment horizontal="center"/>
    </xf>
    <xf numFmtId="0" fontId="39" fillId="0" borderId="0" xfId="0" applyFont="1" applyBorder="1"/>
    <xf numFmtId="0" fontId="39" fillId="0" borderId="0" xfId="0" applyFont="1" applyFill="1" applyBorder="1"/>
    <xf numFmtId="0" fontId="40" fillId="0" borderId="4" xfId="0" applyFont="1" applyFill="1" applyBorder="1" applyAlignment="1">
      <alignment horizontal="left"/>
    </xf>
    <xf numFmtId="0" fontId="40" fillId="3" borderId="4" xfId="0" applyFont="1" applyFill="1" applyBorder="1" applyAlignment="1">
      <alignment wrapText="1"/>
    </xf>
    <xf numFmtId="0" fontId="40" fillId="3" borderId="4" xfId="0" applyFont="1" applyFill="1" applyBorder="1" applyAlignment="1">
      <alignment horizontal="center"/>
    </xf>
    <xf numFmtId="0" fontId="40" fillId="3" borderId="4" xfId="0" applyFont="1" applyFill="1" applyBorder="1"/>
    <xf numFmtId="4" fontId="40" fillId="3" borderId="4" xfId="0" applyNumberFormat="1" applyFont="1" applyFill="1" applyBorder="1" applyProtection="1">
      <protection locked="0"/>
    </xf>
    <xf numFmtId="4" fontId="39" fillId="3" borderId="4" xfId="0" applyNumberFormat="1" applyFont="1" applyFill="1" applyBorder="1" applyProtection="1"/>
    <xf numFmtId="0" fontId="39" fillId="0" borderId="0" xfId="0" applyFont="1" applyAlignment="1">
      <alignment wrapText="1"/>
    </xf>
    <xf numFmtId="0" fontId="39" fillId="0" borderId="0" xfId="0" applyFont="1" applyAlignment="1">
      <alignment horizontal="center"/>
    </xf>
    <xf numFmtId="0" fontId="39" fillId="0" borderId="0" xfId="0" applyFont="1"/>
    <xf numFmtId="0" fontId="39" fillId="0" borderId="16" xfId="0" applyFont="1" applyFill="1" applyBorder="1" applyAlignment="1">
      <alignment horizontal="left" vertical="top"/>
    </xf>
    <xf numFmtId="0" fontId="41" fillId="0" borderId="16" xfId="0" applyFont="1" applyBorder="1" applyAlignment="1">
      <alignment wrapText="1"/>
    </xf>
    <xf numFmtId="0" fontId="39" fillId="0" borderId="0" xfId="0" applyFont="1" applyFill="1" applyAlignment="1">
      <alignment horizontal="left" vertical="top"/>
    </xf>
    <xf numFmtId="0" fontId="39" fillId="0" borderId="16" xfId="0" applyFont="1" applyFill="1" applyBorder="1" applyAlignment="1">
      <alignment wrapText="1"/>
    </xf>
    <xf numFmtId="0" fontId="41" fillId="0" borderId="16" xfId="0" applyFont="1" applyFill="1" applyBorder="1" applyAlignment="1">
      <alignment horizontal="center"/>
    </xf>
    <xf numFmtId="0" fontId="41" fillId="0" borderId="16" xfId="0" applyFont="1" applyBorder="1"/>
    <xf numFmtId="4" fontId="41" fillId="0" borderId="16" xfId="0" applyNumberFormat="1" applyFont="1" applyFill="1" applyBorder="1" applyProtection="1">
      <protection locked="0"/>
    </xf>
    <xf numFmtId="4" fontId="41" fillId="0" borderId="16" xfId="0" applyNumberFormat="1" applyFont="1" applyBorder="1" applyProtection="1"/>
    <xf numFmtId="0" fontId="39" fillId="0" borderId="16" xfId="0" applyFont="1" applyFill="1" applyBorder="1" applyAlignment="1">
      <alignment horizontal="left"/>
    </xf>
    <xf numFmtId="0" fontId="39" fillId="0" borderId="16" xfId="0" applyFont="1" applyBorder="1" applyAlignment="1">
      <alignment wrapText="1"/>
    </xf>
    <xf numFmtId="1" fontId="39" fillId="0" borderId="0" xfId="0" applyNumberFormat="1" applyFont="1"/>
    <xf numFmtId="0" fontId="39" fillId="0" borderId="0" xfId="0" applyFont="1" applyFill="1" applyBorder="1" applyAlignment="1">
      <alignment horizontal="left"/>
    </xf>
    <xf numFmtId="1" fontId="41" fillId="0" borderId="17" xfId="0" applyNumberFormat="1" applyFont="1" applyFill="1" applyBorder="1" applyAlignment="1">
      <alignment horizontal="right"/>
    </xf>
    <xf numFmtId="4" fontId="41" fillId="6" borderId="16" xfId="0" applyNumberFormat="1" applyFont="1" applyFill="1" applyBorder="1" applyProtection="1">
      <protection locked="0"/>
    </xf>
    <xf numFmtId="0" fontId="39" fillId="0" borderId="18" xfId="0" applyFont="1" applyFill="1" applyBorder="1" applyAlignment="1">
      <alignment horizontal="left"/>
    </xf>
    <xf numFmtId="0" fontId="41" fillId="0" borderId="0" xfId="0" applyFont="1" applyFill="1" applyBorder="1" applyAlignment="1">
      <alignment horizontal="center"/>
    </xf>
    <xf numFmtId="0" fontId="41" fillId="0" borderId="0" xfId="0" applyFont="1" applyBorder="1"/>
    <xf numFmtId="4" fontId="41" fillId="6" borderId="0" xfId="0" applyNumberFormat="1" applyFont="1" applyFill="1" applyBorder="1" applyProtection="1">
      <protection locked="0"/>
    </xf>
    <xf numFmtId="4" fontId="41" fillId="0" borderId="0" xfId="0" applyNumberFormat="1" applyFont="1" applyBorder="1" applyProtection="1"/>
    <xf numFmtId="1" fontId="39" fillId="0" borderId="0" xfId="0" applyNumberFormat="1" applyFont="1" applyAlignment="1">
      <alignment horizontal="center"/>
    </xf>
    <xf numFmtId="1" fontId="41" fillId="0" borderId="17" xfId="0" applyNumberFormat="1" applyFont="1" applyFill="1" applyBorder="1" applyAlignment="1">
      <alignment horizontal="center"/>
    </xf>
    <xf numFmtId="0" fontId="39" fillId="0" borderId="0" xfId="0" applyFont="1" applyFill="1" applyBorder="1" applyAlignment="1">
      <alignment horizontal="left" vertical="top"/>
    </xf>
    <xf numFmtId="0" fontId="39" fillId="0" borderId="0" xfId="0" applyFont="1" applyFill="1" applyBorder="1" applyAlignment="1">
      <alignment wrapText="1"/>
    </xf>
    <xf numFmtId="4" fontId="41" fillId="0" borderId="0" xfId="0" applyNumberFormat="1" applyFont="1" applyFill="1" applyBorder="1" applyProtection="1">
      <protection locked="0"/>
    </xf>
    <xf numFmtId="0" fontId="39" fillId="0" borderId="4" xfId="0" applyFont="1" applyFill="1" applyBorder="1" applyAlignment="1">
      <alignment horizontal="left" vertical="top"/>
    </xf>
    <xf numFmtId="0" fontId="39" fillId="0" borderId="4" xfId="0" applyFont="1" applyBorder="1" applyAlignment="1">
      <alignment wrapText="1"/>
    </xf>
    <xf numFmtId="0" fontId="39" fillId="0" borderId="4" xfId="0" applyFont="1" applyBorder="1" applyAlignment="1">
      <alignment horizontal="center"/>
    </xf>
    <xf numFmtId="0" fontId="39" fillId="0" borderId="4" xfId="0" applyFont="1" applyBorder="1"/>
    <xf numFmtId="0" fontId="39" fillId="0" borderId="4" xfId="0" applyFont="1" applyFill="1" applyBorder="1"/>
    <xf numFmtId="0" fontId="41" fillId="0" borderId="0" xfId="0" applyFont="1" applyFill="1" applyAlignment="1">
      <alignment horizontal="left" vertical="top"/>
    </xf>
    <xf numFmtId="0" fontId="42" fillId="0" borderId="0" xfId="5" applyFont="1" applyFill="1" applyAlignment="1">
      <alignment horizontal="left" vertical="top" wrapText="1"/>
    </xf>
    <xf numFmtId="4" fontId="39" fillId="0" borderId="0" xfId="0" applyNumberFormat="1" applyFont="1" applyFill="1" applyProtection="1">
      <protection locked="0"/>
    </xf>
    <xf numFmtId="0" fontId="2" fillId="0" borderId="0" xfId="0" applyFont="1" applyFill="1" applyAlignment="1">
      <alignment horizontal="left" vertical="top" wrapText="1"/>
    </xf>
    <xf numFmtId="0" fontId="41" fillId="0" borderId="0" xfId="0" applyFont="1" applyFill="1" applyAlignment="1">
      <alignment horizontal="center"/>
    </xf>
    <xf numFmtId="0" fontId="41" fillId="0" borderId="0" xfId="0" applyFont="1" applyFill="1"/>
    <xf numFmtId="4" fontId="41" fillId="0" borderId="0" xfId="0" applyNumberFormat="1" applyFont="1" applyFill="1" applyProtection="1">
      <protection locked="0"/>
    </xf>
    <xf numFmtId="4" fontId="40" fillId="0" borderId="0" xfId="0" applyNumberFormat="1" applyFont="1" applyFill="1" applyBorder="1" applyProtection="1"/>
    <xf numFmtId="4" fontId="41" fillId="0" borderId="0" xfId="0" applyNumberFormat="1" applyFont="1" applyFill="1" applyBorder="1" applyProtection="1"/>
    <xf numFmtId="0" fontId="41" fillId="0" borderId="0" xfId="0" applyFont="1" applyFill="1" applyBorder="1" applyAlignment="1">
      <alignment wrapText="1"/>
    </xf>
    <xf numFmtId="0" fontId="41" fillId="0" borderId="4" xfId="0" applyFont="1" applyFill="1" applyBorder="1" applyAlignment="1">
      <alignment wrapText="1"/>
    </xf>
    <xf numFmtId="0" fontId="41" fillId="4" borderId="19" xfId="0" applyFont="1" applyFill="1" applyBorder="1" applyAlignment="1" applyProtection="1">
      <alignment horizontal="center"/>
      <protection locked="0"/>
    </xf>
    <xf numFmtId="0" fontId="40" fillId="0" borderId="4" xfId="0" applyFont="1" applyFill="1" applyBorder="1"/>
    <xf numFmtId="4" fontId="41" fillId="0" borderId="4" xfId="0" applyNumberFormat="1" applyFont="1" applyFill="1" applyBorder="1" applyProtection="1">
      <protection locked="0"/>
    </xf>
    <xf numFmtId="4" fontId="40" fillId="0" borderId="4" xfId="0" applyNumberFormat="1" applyFont="1" applyFill="1" applyBorder="1" applyProtection="1"/>
    <xf numFmtId="0" fontId="41" fillId="0" borderId="0" xfId="0" applyFont="1" applyFill="1" applyBorder="1"/>
    <xf numFmtId="0" fontId="40" fillId="0" borderId="0" xfId="0" applyFont="1" applyFill="1" applyAlignment="1">
      <alignment horizontal="left" vertical="top"/>
    </xf>
    <xf numFmtId="0" fontId="40" fillId="0" borderId="0" xfId="0" applyFont="1" applyFill="1" applyBorder="1" applyAlignment="1">
      <alignment horizontal="left" wrapText="1"/>
    </xf>
    <xf numFmtId="0" fontId="39" fillId="0" borderId="0" xfId="0" applyFont="1" applyFill="1" applyProtection="1">
      <protection locked="0"/>
    </xf>
    <xf numFmtId="4" fontId="40" fillId="0" borderId="20" xfId="0" applyNumberFormat="1" applyFont="1" applyFill="1" applyBorder="1" applyProtection="1"/>
    <xf numFmtId="0" fontId="41" fillId="0" borderId="0" xfId="0" applyFont="1" applyFill="1" applyAlignment="1">
      <alignment horizontal="left"/>
    </xf>
    <xf numFmtId="0" fontId="40" fillId="0" borderId="0" xfId="0" applyFont="1" applyFill="1"/>
    <xf numFmtId="0" fontId="39" fillId="0" borderId="16" xfId="0" applyFont="1" applyFill="1" applyBorder="1" applyAlignment="1">
      <alignment horizontal="left" vertical="top" wrapText="1"/>
    </xf>
    <xf numFmtId="0" fontId="39" fillId="0" borderId="16" xfId="0" applyFont="1" applyFill="1" applyBorder="1" applyAlignment="1">
      <alignment horizontal="center" wrapText="1"/>
    </xf>
    <xf numFmtId="3" fontId="39" fillId="0" borderId="16" xfId="0" applyNumberFormat="1" applyFont="1" applyFill="1" applyBorder="1" applyAlignment="1">
      <alignment horizontal="center" wrapText="1"/>
    </xf>
    <xf numFmtId="4" fontId="39" fillId="0" borderId="16" xfId="0" applyNumberFormat="1" applyFont="1" applyFill="1" applyBorder="1" applyAlignment="1">
      <alignment horizontal="right" wrapText="1"/>
    </xf>
    <xf numFmtId="4" fontId="39" fillId="0" borderId="16" xfId="0" applyNumberFormat="1" applyFont="1" applyBorder="1" applyAlignment="1">
      <alignment horizontal="right" wrapText="1"/>
    </xf>
    <xf numFmtId="0" fontId="39" fillId="0" borderId="0" xfId="0" applyFont="1" applyFill="1" applyBorder="1" applyAlignment="1">
      <alignment horizontal="left" vertical="top" wrapText="1"/>
    </xf>
    <xf numFmtId="0" fontId="39" fillId="0" borderId="0" xfId="0" applyFont="1" applyFill="1" applyBorder="1" applyAlignment="1">
      <alignment horizontal="center" wrapText="1"/>
    </xf>
    <xf numFmtId="3" fontId="39" fillId="0" borderId="0" xfId="0" applyNumberFormat="1" applyFont="1" applyFill="1" applyBorder="1" applyAlignment="1">
      <alignment horizontal="center" wrapText="1"/>
    </xf>
    <xf numFmtId="4" fontId="39" fillId="0" borderId="0" xfId="0" applyNumberFormat="1" applyFont="1" applyFill="1" applyBorder="1" applyAlignment="1">
      <alignment horizontal="right" wrapText="1"/>
    </xf>
    <xf numFmtId="4" fontId="39" fillId="0" borderId="0" xfId="0" applyNumberFormat="1" applyFont="1" applyBorder="1" applyAlignment="1">
      <alignment horizontal="right" wrapText="1"/>
    </xf>
    <xf numFmtId="0" fontId="39" fillId="0" borderId="0" xfId="0" applyFont="1" applyAlignment="1">
      <alignment horizontal="left" vertical="top"/>
    </xf>
    <xf numFmtId="0" fontId="40" fillId="0" borderId="0" xfId="0" applyFont="1" applyFill="1" applyBorder="1" applyAlignment="1">
      <alignment horizontal="left" vertical="top" wrapText="1"/>
    </xf>
    <xf numFmtId="0" fontId="18" fillId="0" borderId="0" xfId="0" applyFont="1" applyFill="1" applyBorder="1" applyAlignment="1">
      <alignment horizontal="center" wrapText="1"/>
    </xf>
    <xf numFmtId="3" fontId="18" fillId="0" borderId="0" xfId="0" applyNumberFormat="1" applyFont="1" applyFill="1" applyBorder="1" applyAlignment="1">
      <alignment horizontal="center" wrapText="1"/>
    </xf>
    <xf numFmtId="4" fontId="18" fillId="0" borderId="0" xfId="0" applyNumberFormat="1" applyFont="1" applyFill="1" applyBorder="1" applyAlignment="1">
      <alignment horizontal="right" wrapText="1"/>
    </xf>
    <xf numFmtId="4" fontId="18" fillId="0" borderId="0" xfId="0" applyNumberFormat="1" applyFont="1" applyBorder="1" applyAlignment="1">
      <alignment horizontal="right" wrapText="1"/>
    </xf>
    <xf numFmtId="0" fontId="39" fillId="0" borderId="16" xfId="0" applyFont="1" applyBorder="1" applyAlignment="1">
      <alignment horizontal="center" wrapText="1"/>
    </xf>
    <xf numFmtId="3" fontId="39" fillId="0" borderId="16" xfId="0" applyNumberFormat="1" applyFont="1" applyBorder="1" applyAlignment="1">
      <alignment horizontal="center" wrapText="1"/>
    </xf>
    <xf numFmtId="0" fontId="39" fillId="0" borderId="0" xfId="0" applyFont="1" applyBorder="1" applyAlignment="1">
      <alignment horizontal="center" wrapText="1"/>
    </xf>
    <xf numFmtId="3" fontId="39" fillId="0" borderId="0" xfId="0" applyNumberFormat="1" applyFont="1" applyBorder="1" applyAlignment="1">
      <alignment horizontal="center" wrapText="1"/>
    </xf>
    <xf numFmtId="0" fontId="39" fillId="0" borderId="0" xfId="0" applyFont="1" applyFill="1" applyAlignment="1">
      <alignment horizontal="center" vertical="top"/>
    </xf>
    <xf numFmtId="0" fontId="40" fillId="0" borderId="0" xfId="0" applyFont="1" applyBorder="1" applyAlignment="1">
      <alignment horizontal="left" vertical="top" wrapText="1"/>
    </xf>
    <xf numFmtId="0" fontId="43" fillId="0" borderId="0" xfId="0" applyFont="1" applyBorder="1" applyAlignment="1">
      <alignment horizontal="center" wrapText="1"/>
    </xf>
    <xf numFmtId="3" fontId="43" fillId="0" borderId="0" xfId="0" applyNumberFormat="1" applyFont="1" applyBorder="1" applyAlignment="1">
      <alignment horizontal="center" wrapText="1"/>
    </xf>
    <xf numFmtId="4" fontId="43" fillId="0" borderId="0" xfId="0" applyNumberFormat="1" applyFont="1" applyFill="1" applyBorder="1" applyAlignment="1">
      <alignment horizontal="right" wrapText="1"/>
    </xf>
    <xf numFmtId="0" fontId="39" fillId="0" borderId="16" xfId="0" applyFont="1" applyFill="1" applyBorder="1" applyAlignment="1">
      <alignment horizontal="center" vertical="top"/>
    </xf>
    <xf numFmtId="0" fontId="39" fillId="0" borderId="16" xfId="0" applyFont="1" applyBorder="1" applyAlignment="1">
      <alignment horizontal="left" vertical="top" wrapText="1"/>
    </xf>
    <xf numFmtId="0" fontId="41" fillId="0" borderId="16" xfId="0" applyFont="1" applyFill="1" applyBorder="1" applyAlignment="1">
      <alignment wrapText="1"/>
    </xf>
    <xf numFmtId="0" fontId="39" fillId="0" borderId="0" xfId="0" applyFont="1" applyFill="1" applyAlignment="1">
      <alignment horizontal="left" vertical="top" wrapText="1"/>
    </xf>
    <xf numFmtId="49" fontId="39" fillId="0" borderId="0" xfId="0" applyNumberFormat="1" applyFont="1" applyFill="1" applyAlignment="1">
      <alignment horizontal="left" wrapText="1"/>
    </xf>
    <xf numFmtId="1" fontId="41" fillId="0" borderId="0" xfId="0" applyNumberFormat="1" applyFont="1" applyFill="1" applyBorder="1" applyAlignment="1">
      <alignment horizontal="center"/>
    </xf>
    <xf numFmtId="3" fontId="41" fillId="0" borderId="0" xfId="0" applyNumberFormat="1" applyFont="1" applyFill="1" applyAlignment="1">
      <alignment horizontal="center"/>
    </xf>
    <xf numFmtId="4" fontId="41" fillId="0" borderId="0" xfId="0" applyNumberFormat="1" applyFont="1" applyFill="1" applyBorder="1" applyAlignment="1" applyProtection="1">
      <alignment horizontal="right"/>
      <protection locked="0"/>
    </xf>
    <xf numFmtId="4" fontId="41" fillId="0" borderId="0" xfId="0" applyNumberFormat="1" applyFont="1" applyFill="1" applyBorder="1" applyAlignment="1" applyProtection="1">
      <alignment horizontal="right"/>
    </xf>
    <xf numFmtId="0" fontId="41" fillId="0" borderId="16" xfId="0" applyFont="1" applyFill="1" applyBorder="1" applyAlignment="1">
      <alignment horizontal="left" wrapText="1"/>
    </xf>
    <xf numFmtId="3" fontId="41" fillId="0" borderId="16" xfId="0" applyNumberFormat="1" applyFont="1" applyFill="1" applyBorder="1" applyAlignment="1">
      <alignment horizontal="center"/>
    </xf>
    <xf numFmtId="4" fontId="41" fillId="0" borderId="16" xfId="0" applyNumberFormat="1" applyFont="1" applyBorder="1" applyAlignment="1" applyProtection="1">
      <alignment horizontal="right"/>
      <protection locked="0"/>
    </xf>
    <xf numFmtId="4" fontId="41" fillId="0" borderId="16" xfId="0" applyNumberFormat="1" applyFont="1" applyFill="1" applyBorder="1" applyAlignment="1" applyProtection="1">
      <alignment horizontal="right"/>
    </xf>
    <xf numFmtId="0" fontId="41" fillId="0" borderId="0" xfId="0" applyFont="1" applyFill="1" applyBorder="1" applyAlignment="1">
      <alignment horizontal="right" wrapText="1"/>
    </xf>
    <xf numFmtId="3" fontId="41" fillId="0" borderId="0" xfId="0" applyNumberFormat="1" applyFont="1" applyFill="1" applyBorder="1" applyAlignment="1">
      <alignment horizontal="center"/>
    </xf>
    <xf numFmtId="4" fontId="41" fillId="0" borderId="0" xfId="0" applyNumberFormat="1" applyFont="1" applyBorder="1" applyAlignment="1" applyProtection="1">
      <alignment horizontal="right"/>
      <protection locked="0"/>
    </xf>
    <xf numFmtId="0" fontId="39" fillId="0" borderId="16" xfId="0" applyFont="1" applyBorder="1" applyAlignment="1">
      <alignment horizontal="justify" vertical="top" wrapText="1"/>
    </xf>
    <xf numFmtId="1" fontId="39" fillId="0" borderId="0" xfId="0" applyNumberFormat="1" applyFont="1" applyBorder="1" applyAlignment="1">
      <alignment horizontal="center" wrapText="1"/>
    </xf>
    <xf numFmtId="169" fontId="39" fillId="0" borderId="0" xfId="0" applyNumberFormat="1" applyFont="1" applyBorder="1" applyAlignment="1">
      <alignment horizontal="right" wrapText="1"/>
    </xf>
    <xf numFmtId="1" fontId="39" fillId="0" borderId="16" xfId="0" applyNumberFormat="1" applyFont="1" applyBorder="1" applyAlignment="1">
      <alignment horizontal="center" wrapText="1"/>
    </xf>
    <xf numFmtId="169" fontId="39" fillId="0" borderId="16" xfId="0" applyNumberFormat="1" applyFont="1" applyBorder="1" applyAlignment="1">
      <alignment horizontal="right" wrapText="1"/>
    </xf>
    <xf numFmtId="0" fontId="39" fillId="0" borderId="0" xfId="0" applyFont="1" applyBorder="1" applyAlignment="1">
      <alignment horizontal="justify" vertical="top" wrapText="1"/>
    </xf>
    <xf numFmtId="0" fontId="39" fillId="0" borderId="4" xfId="0" applyFont="1" applyBorder="1" applyAlignment="1">
      <alignment horizontal="justify" vertical="top" wrapText="1"/>
    </xf>
    <xf numFmtId="4" fontId="39" fillId="0" borderId="0" xfId="0" applyNumberFormat="1" applyFont="1"/>
    <xf numFmtId="0" fontId="44" fillId="0" borderId="0" xfId="5" applyFont="1" applyFill="1" applyAlignment="1">
      <alignment horizontal="left" vertical="top" wrapText="1"/>
    </xf>
    <xf numFmtId="0" fontId="39" fillId="0" borderId="0" xfId="0" applyFont="1" applyFill="1" applyBorder="1" applyAlignment="1">
      <alignment horizontal="center"/>
    </xf>
    <xf numFmtId="0" fontId="39" fillId="0" borderId="0" xfId="4" applyFont="1" applyBorder="1" applyAlignment="1">
      <alignment horizontal="left" vertical="top" wrapText="1"/>
    </xf>
    <xf numFmtId="0" fontId="39" fillId="0" borderId="0" xfId="4" applyFont="1" applyBorder="1" applyAlignment="1">
      <alignment horizontal="center" wrapText="1"/>
    </xf>
    <xf numFmtId="4" fontId="39" fillId="0" borderId="0" xfId="4" applyNumberFormat="1" applyFont="1" applyBorder="1" applyAlignment="1">
      <alignment horizontal="right" wrapText="1"/>
    </xf>
    <xf numFmtId="0" fontId="41" fillId="0" borderId="0" xfId="0" applyFont="1" applyFill="1" applyBorder="1" applyAlignment="1" applyProtection="1">
      <alignment wrapText="1"/>
    </xf>
    <xf numFmtId="0" fontId="39" fillId="0" borderId="4" xfId="4" applyFont="1" applyBorder="1" applyAlignment="1">
      <alignment horizontal="left" vertical="top" wrapText="1"/>
    </xf>
    <xf numFmtId="0" fontId="39" fillId="4" borderId="19" xfId="4" applyFont="1" applyFill="1" applyBorder="1" applyAlignment="1">
      <alignment horizontal="center" wrapText="1"/>
    </xf>
    <xf numFmtId="0" fontId="39" fillId="0" borderId="4" xfId="4" applyFont="1" applyBorder="1" applyAlignment="1">
      <alignment horizontal="center" wrapText="1"/>
    </xf>
    <xf numFmtId="4" fontId="39" fillId="0" borderId="4" xfId="4" applyNumberFormat="1" applyFont="1" applyBorder="1" applyAlignment="1">
      <alignment horizontal="right" wrapText="1"/>
    </xf>
    <xf numFmtId="4" fontId="39" fillId="0" borderId="4" xfId="0" applyNumberFormat="1" applyFont="1" applyFill="1" applyBorder="1" applyProtection="1"/>
    <xf numFmtId="4" fontId="39" fillId="0" borderId="0" xfId="0" applyNumberFormat="1" applyFont="1" applyFill="1"/>
    <xf numFmtId="4" fontId="40" fillId="0" borderId="0" xfId="0" applyNumberFormat="1" applyFont="1" applyFill="1"/>
    <xf numFmtId="0" fontId="40" fillId="0" borderId="0" xfId="0" applyFont="1" applyFill="1" applyBorder="1" applyAlignment="1">
      <alignment horizontal="left"/>
    </xf>
    <xf numFmtId="0" fontId="40" fillId="0" borderId="0" xfId="0" applyFont="1" applyFill="1" applyBorder="1" applyAlignment="1">
      <alignment wrapText="1"/>
    </xf>
    <xf numFmtId="0" fontId="40" fillId="0" borderId="0" xfId="0" applyFont="1" applyFill="1" applyBorder="1" applyAlignment="1">
      <alignment horizontal="center"/>
    </xf>
    <xf numFmtId="0" fontId="40" fillId="0" borderId="0" xfId="0" applyFont="1" applyFill="1" applyBorder="1"/>
    <xf numFmtId="4" fontId="40" fillId="0" borderId="0" xfId="0" applyNumberFormat="1" applyFont="1" applyFill="1" applyBorder="1" applyProtection="1">
      <protection locked="0"/>
    </xf>
    <xf numFmtId="4" fontId="39" fillId="0" borderId="0" xfId="0" applyNumberFormat="1" applyFont="1" applyFill="1" applyBorder="1" applyProtection="1"/>
    <xf numFmtId="4" fontId="41" fillId="0" borderId="16" xfId="0" applyNumberFormat="1" applyFont="1" applyFill="1" applyBorder="1" applyAlignment="1" applyProtection="1">
      <alignment horizontal="right"/>
      <protection locked="0"/>
    </xf>
    <xf numFmtId="0" fontId="39" fillId="0" borderId="16" xfId="0" applyFont="1" applyFill="1" applyBorder="1" applyAlignment="1" applyProtection="1">
      <alignment horizontal="left" vertical="top"/>
    </xf>
    <xf numFmtId="0" fontId="2" fillId="0" borderId="16" xfId="0" applyFont="1" applyFill="1" applyBorder="1" applyAlignment="1">
      <alignment horizontal="justify" vertical="top" wrapText="1"/>
    </xf>
    <xf numFmtId="4" fontId="39" fillId="0" borderId="0" xfId="0" applyNumberFormat="1" applyFont="1" applyFill="1" applyBorder="1" applyAlignment="1">
      <alignment horizontal="right"/>
    </xf>
    <xf numFmtId="0" fontId="39" fillId="0" borderId="0" xfId="0" applyFont="1" applyFill="1" applyBorder="1" applyAlignment="1" applyProtection="1">
      <alignment horizontal="left" vertical="top"/>
    </xf>
    <xf numFmtId="0" fontId="2" fillId="0" borderId="16" xfId="0" applyFont="1" applyBorder="1" applyAlignment="1">
      <alignment horizontal="left" vertical="top" wrapText="1"/>
    </xf>
    <xf numFmtId="0" fontId="39" fillId="0" borderId="16" xfId="0" applyFont="1" applyFill="1" applyBorder="1" applyAlignment="1">
      <alignment horizontal="center"/>
    </xf>
    <xf numFmtId="4" fontId="39" fillId="0" borderId="16" xfId="0" applyNumberFormat="1" applyFont="1" applyFill="1" applyBorder="1" applyAlignment="1">
      <alignment horizontal="right"/>
    </xf>
    <xf numFmtId="0" fontId="41" fillId="0" borderId="0" xfId="0" applyFont="1" applyAlignment="1">
      <alignment wrapText="1"/>
    </xf>
    <xf numFmtId="0" fontId="39" fillId="0" borderId="0" xfId="0" applyFont="1" applyFill="1" applyAlignment="1">
      <alignment wrapText="1"/>
    </xf>
    <xf numFmtId="0" fontId="39" fillId="0" borderId="0" xfId="0" applyFont="1" applyFill="1" applyBorder="1" applyAlignment="1" applyProtection="1">
      <alignment wrapText="1"/>
    </xf>
    <xf numFmtId="0" fontId="2" fillId="0" borderId="16" xfId="0" applyFont="1" applyFill="1" applyBorder="1" applyAlignment="1">
      <alignment vertical="top" wrapText="1"/>
    </xf>
    <xf numFmtId="0" fontId="46" fillId="0" borderId="16" xfId="0" applyFont="1" applyBorder="1" applyAlignment="1">
      <alignment vertical="top" wrapText="1"/>
    </xf>
    <xf numFmtId="0" fontId="47" fillId="0" borderId="0" xfId="0" applyFont="1" applyBorder="1" applyAlignment="1" applyProtection="1">
      <alignment horizontal="center"/>
    </xf>
    <xf numFmtId="0" fontId="47" fillId="0" borderId="0" xfId="0" applyFont="1" applyFill="1" applyProtection="1"/>
    <xf numFmtId="0" fontId="48" fillId="0" borderId="21" xfId="0" applyFont="1" applyFill="1" applyBorder="1" applyAlignment="1" applyProtection="1">
      <alignment horizontal="left"/>
    </xf>
    <xf numFmtId="0" fontId="47" fillId="0" borderId="0" xfId="0" applyFont="1" applyBorder="1" applyProtection="1"/>
    <xf numFmtId="4" fontId="43" fillId="0" borderId="21" xfId="0" applyNumberFormat="1" applyFont="1" applyFill="1" applyBorder="1" applyAlignment="1" applyProtection="1">
      <alignment horizontal="right"/>
    </xf>
    <xf numFmtId="0" fontId="48" fillId="0" borderId="22" xfId="0" applyFont="1" applyBorder="1" applyAlignment="1" applyProtection="1"/>
    <xf numFmtId="4" fontId="43" fillId="0" borderId="22" xfId="0" applyNumberFormat="1" applyFont="1" applyFill="1" applyBorder="1" applyAlignment="1" applyProtection="1">
      <alignment horizontal="right"/>
    </xf>
    <xf numFmtId="0" fontId="47" fillId="0" borderId="0" xfId="0" applyFont="1" applyBorder="1" applyAlignment="1" applyProtection="1">
      <alignment horizontal="right"/>
    </xf>
    <xf numFmtId="4" fontId="47" fillId="0" borderId="0" xfId="0" applyNumberFormat="1" applyFont="1" applyFill="1" applyProtection="1"/>
    <xf numFmtId="49" fontId="48" fillId="0" borderId="16" xfId="0" applyNumberFormat="1" applyFont="1" applyFill="1" applyBorder="1" applyAlignment="1" applyProtection="1">
      <alignment horizontal="center"/>
    </xf>
    <xf numFmtId="0" fontId="47" fillId="0" borderId="0" xfId="0" applyFont="1" applyFill="1" applyBorder="1" applyProtection="1"/>
    <xf numFmtId="0" fontId="43" fillId="0" borderId="0" xfId="0" applyFont="1" applyFill="1" applyBorder="1" applyAlignment="1">
      <alignment horizontal="center"/>
    </xf>
    <xf numFmtId="0" fontId="47" fillId="0" borderId="0" xfId="0" applyFont="1" applyFill="1" applyBorder="1"/>
    <xf numFmtId="49" fontId="17" fillId="0" borderId="0" xfId="0" applyNumberFormat="1" applyFont="1" applyFill="1" applyBorder="1" applyAlignment="1">
      <alignment wrapText="1"/>
    </xf>
    <xf numFmtId="4" fontId="43" fillId="7" borderId="22" xfId="0" applyNumberFormat="1" applyFont="1" applyFill="1" applyBorder="1" applyAlignment="1">
      <alignment horizontal="center"/>
    </xf>
    <xf numFmtId="4" fontId="18" fillId="0" borderId="0" xfId="0" applyNumberFormat="1" applyFont="1" applyFill="1" applyBorder="1" applyAlignment="1">
      <alignment horizontal="center"/>
    </xf>
    <xf numFmtId="0" fontId="47" fillId="0" borderId="0" xfId="0" applyFont="1" applyFill="1" applyAlignment="1">
      <alignment horizontal="center"/>
    </xf>
    <xf numFmtId="0" fontId="47" fillId="0" borderId="0" xfId="0" applyFont="1" applyFill="1"/>
    <xf numFmtId="0" fontId="43" fillId="0" borderId="16" xfId="0" applyFont="1" applyFill="1" applyBorder="1" applyAlignment="1">
      <alignment horizontal="right"/>
    </xf>
    <xf numFmtId="0" fontId="47" fillId="0" borderId="16" xfId="0" applyFont="1" applyFill="1" applyBorder="1" applyProtection="1"/>
    <xf numFmtId="0" fontId="47" fillId="0" borderId="16" xfId="0" applyFont="1" applyFill="1" applyBorder="1"/>
    <xf numFmtId="4" fontId="43" fillId="0" borderId="16" xfId="0" applyNumberFormat="1" applyFont="1" applyFill="1" applyBorder="1" applyAlignment="1">
      <alignment horizontal="center"/>
    </xf>
    <xf numFmtId="0" fontId="43" fillId="0" borderId="0" xfId="0" applyFont="1" applyFill="1" applyAlignment="1">
      <alignment horizontal="right"/>
    </xf>
    <xf numFmtId="4" fontId="47" fillId="0" borderId="0" xfId="0" applyNumberFormat="1" applyFont="1" applyFill="1" applyAlignment="1">
      <alignment horizontal="center"/>
    </xf>
    <xf numFmtId="4" fontId="43" fillId="0" borderId="16" xfId="0" applyNumberFormat="1" applyFont="1" applyFill="1" applyBorder="1" applyAlignment="1" applyProtection="1">
      <alignment horizontal="left"/>
    </xf>
    <xf numFmtId="4" fontId="43" fillId="0" borderId="0" xfId="0" applyNumberFormat="1" applyFont="1" applyFill="1" applyBorder="1" applyAlignment="1" applyProtection="1">
      <alignment horizontal="left"/>
    </xf>
    <xf numFmtId="0" fontId="19" fillId="0" borderId="0" xfId="0" applyFont="1" applyFill="1" applyBorder="1" applyAlignment="1">
      <alignment horizontal="left" wrapText="1"/>
    </xf>
    <xf numFmtId="0" fontId="19" fillId="0" borderId="14" xfId="0" applyFont="1" applyFill="1" applyBorder="1" applyAlignment="1">
      <alignment wrapText="1"/>
    </xf>
    <xf numFmtId="0" fontId="4" fillId="0" borderId="0" xfId="0" applyFont="1" applyBorder="1" applyAlignment="1" applyProtection="1">
      <alignment horizontal="justify" vertical="top" wrapText="1"/>
    </xf>
    <xf numFmtId="4" fontId="20" fillId="0" borderId="0" xfId="0" applyNumberFormat="1" applyFont="1" applyAlignment="1">
      <alignment horizontal="right"/>
    </xf>
    <xf numFmtId="4" fontId="20" fillId="0" borderId="0" xfId="0" applyNumberFormat="1" applyFont="1"/>
    <xf numFmtId="4" fontId="15" fillId="0" borderId="0" xfId="0" applyNumberFormat="1" applyFont="1"/>
    <xf numFmtId="4" fontId="0" fillId="0" borderId="0" xfId="0" applyNumberFormat="1" applyAlignment="1">
      <alignment horizontal="right"/>
    </xf>
    <xf numFmtId="4" fontId="0" fillId="0" borderId="0" xfId="0" applyNumberFormat="1"/>
    <xf numFmtId="4" fontId="0" fillId="0" borderId="0" xfId="0" applyNumberFormat="1" applyAlignment="1">
      <alignment vertical="center"/>
    </xf>
    <xf numFmtId="4" fontId="0" fillId="0" borderId="0" xfId="0" applyNumberFormat="1" applyAlignment="1" applyProtection="1">
      <alignment horizontal="right"/>
      <protection locked="0"/>
    </xf>
    <xf numFmtId="4" fontId="0" fillId="0" borderId="0" xfId="0" applyNumberFormat="1" applyProtection="1">
      <protection locked="0"/>
    </xf>
    <xf numFmtId="4" fontId="1" fillId="0" borderId="0" xfId="0" applyNumberFormat="1" applyFont="1" applyProtection="1">
      <protection locked="0"/>
    </xf>
    <xf numFmtId="4" fontId="25" fillId="0" borderId="0" xfId="0" applyNumberFormat="1" applyFont="1" applyAlignment="1" applyProtection="1">
      <alignment horizontal="right"/>
      <protection locked="0"/>
    </xf>
    <xf numFmtId="4" fontId="25" fillId="0" borderId="0" xfId="0" applyNumberFormat="1" applyFont="1" applyProtection="1">
      <protection locked="0"/>
    </xf>
    <xf numFmtId="4" fontId="25" fillId="0" borderId="0" xfId="0" applyNumberFormat="1" applyFont="1" applyBorder="1" applyAlignment="1" applyProtection="1">
      <alignment horizontal="center"/>
      <protection locked="0"/>
    </xf>
    <xf numFmtId="4" fontId="25" fillId="0" borderId="0" xfId="0" applyNumberFormat="1" applyFont="1" applyBorder="1" applyProtection="1">
      <protection locked="0"/>
    </xf>
    <xf numFmtId="4" fontId="8" fillId="0" borderId="0" xfId="0" applyNumberFormat="1" applyFont="1" applyBorder="1" applyProtection="1">
      <protection locked="0"/>
    </xf>
    <xf numFmtId="4" fontId="8" fillId="0" borderId="0" xfId="0" applyNumberFormat="1" applyFont="1" applyBorder="1" applyAlignment="1" applyProtection="1">
      <alignment horizontal="right"/>
      <protection locked="0"/>
    </xf>
    <xf numFmtId="4" fontId="8" fillId="0" borderId="2" xfId="0" applyNumberFormat="1" applyFont="1" applyBorder="1" applyAlignment="1" applyProtection="1">
      <alignment horizontal="right"/>
      <protection locked="0"/>
    </xf>
    <xf numFmtId="4" fontId="25" fillId="0" borderId="2" xfId="0" applyNumberFormat="1" applyFont="1" applyBorder="1" applyAlignment="1" applyProtection="1">
      <alignment horizontal="center"/>
      <protection locked="0"/>
    </xf>
    <xf numFmtId="4" fontId="25" fillId="0" borderId="0" xfId="0" applyNumberFormat="1" applyFont="1" applyBorder="1" applyAlignment="1" applyProtection="1">
      <alignment horizontal="justify" vertical="top"/>
      <protection locked="0"/>
    </xf>
    <xf numFmtId="4" fontId="8" fillId="0" borderId="0" xfId="0" applyNumberFormat="1" applyFont="1" applyAlignment="1" applyProtection="1">
      <alignment horizontal="right"/>
      <protection locked="0"/>
    </xf>
    <xf numFmtId="4" fontId="8" fillId="0" borderId="0" xfId="0" applyNumberFormat="1" applyFont="1" applyProtection="1">
      <protection locked="0"/>
    </xf>
    <xf numFmtId="4" fontId="2" fillId="0" borderId="0" xfId="0" applyNumberFormat="1" applyFont="1" applyAlignment="1" applyProtection="1">
      <alignment horizontal="center"/>
      <protection locked="0"/>
    </xf>
    <xf numFmtId="4" fontId="4" fillId="0" borderId="0" xfId="0" applyNumberFormat="1" applyFont="1" applyProtection="1">
      <protection locked="0"/>
    </xf>
    <xf numFmtId="4" fontId="4" fillId="0" borderId="3" xfId="0" applyNumberFormat="1" applyFont="1" applyBorder="1" applyAlignment="1" applyProtection="1">
      <alignment horizontal="right"/>
      <protection locked="0"/>
    </xf>
    <xf numFmtId="4" fontId="4" fillId="0" borderId="4" xfId="0" applyNumberFormat="1" applyFont="1" applyBorder="1" applyAlignment="1" applyProtection="1">
      <alignment horizontal="right"/>
      <protection locked="0"/>
    </xf>
    <xf numFmtId="4" fontId="25" fillId="0" borderId="0" xfId="0" applyNumberFormat="1" applyFont="1" applyAlignment="1" applyProtection="1">
      <alignment horizontal="right"/>
    </xf>
    <xf numFmtId="4" fontId="50" fillId="0" borderId="0" xfId="0" applyNumberFormat="1" applyFont="1" applyProtection="1">
      <protection locked="0"/>
    </xf>
    <xf numFmtId="4" fontId="53" fillId="0" borderId="0" xfId="0" applyNumberFormat="1" applyFont="1" applyAlignment="1" applyProtection="1">
      <alignment horizontal="right"/>
    </xf>
    <xf numFmtId="4" fontId="53" fillId="0" borderId="0" xfId="0" applyNumberFormat="1" applyFont="1" applyProtection="1">
      <protection locked="0"/>
    </xf>
    <xf numFmtId="4" fontId="51" fillId="0" borderId="0" xfId="0" applyNumberFormat="1" applyFont="1" applyProtection="1">
      <protection locked="0"/>
    </xf>
    <xf numFmtId="4" fontId="1" fillId="0" borderId="0" xfId="0" applyNumberFormat="1" applyFont="1" applyAlignment="1" applyProtection="1">
      <alignment horizontal="left" wrapText="1"/>
    </xf>
    <xf numFmtId="4" fontId="8" fillId="0" borderId="0" xfId="0" applyNumberFormat="1" applyFont="1"/>
    <xf numFmtId="0" fontId="4" fillId="5" borderId="2" xfId="0" applyFont="1" applyFill="1" applyBorder="1" applyAlignment="1" applyProtection="1">
      <alignment horizontal="center"/>
    </xf>
    <xf numFmtId="0" fontId="4" fillId="0" borderId="2" xfId="0" applyFont="1" applyBorder="1" applyAlignment="1" applyProtection="1">
      <alignment horizontal="justify" vertical="top" wrapText="1"/>
    </xf>
    <xf numFmtId="0" fontId="4" fillId="0" borderId="2" xfId="0" applyFont="1" applyBorder="1" applyAlignment="1" applyProtection="1">
      <alignment horizontal="left" vertical="top" wrapText="1"/>
    </xf>
    <xf numFmtId="0" fontId="4" fillId="5" borderId="2" xfId="0" applyFont="1" applyFill="1"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0" xfId="0" applyFont="1" applyBorder="1" applyAlignment="1" applyProtection="1">
      <alignment horizontal="left"/>
    </xf>
    <xf numFmtId="0" fontId="27" fillId="0" borderId="0" xfId="0" applyFont="1" applyAlignment="1" applyProtection="1">
      <alignment horizontal="left"/>
    </xf>
    <xf numFmtId="0" fontId="4" fillId="0" borderId="0" xfId="0" applyFont="1" applyBorder="1" applyAlignment="1" applyProtection="1">
      <alignment horizontal="left" vertical="top" wrapText="1"/>
    </xf>
    <xf numFmtId="0" fontId="4" fillId="0" borderId="2" xfId="0" applyFont="1" applyBorder="1" applyAlignment="1" applyProtection="1">
      <alignment horizontal="left"/>
    </xf>
    <xf numFmtId="0" fontId="26" fillId="0" borderId="0" xfId="0" applyFont="1" applyAlignment="1" applyProtection="1">
      <alignment horizontal="left"/>
    </xf>
    <xf numFmtId="0" fontId="4" fillId="0" borderId="1" xfId="0" applyFont="1" applyBorder="1" applyAlignment="1" applyProtection="1">
      <alignment horizontal="center" vertical="top" wrapText="1"/>
    </xf>
    <xf numFmtId="4" fontId="25" fillId="0" borderId="18" xfId="0" applyNumberFormat="1" applyFont="1" applyBorder="1" applyAlignment="1" applyProtection="1">
      <alignment horizontal="center"/>
      <protection locked="0"/>
    </xf>
    <xf numFmtId="4" fontId="25" fillId="0" borderId="17" xfId="0" applyNumberFormat="1" applyFont="1" applyBorder="1" applyAlignment="1" applyProtection="1">
      <alignment horizontal="center"/>
      <protection locked="0"/>
    </xf>
    <xf numFmtId="0" fontId="28" fillId="0" borderId="0" xfId="0" applyFont="1" applyBorder="1" applyAlignment="1" applyProtection="1">
      <alignment horizontal="left"/>
      <protection locked="0"/>
    </xf>
    <xf numFmtId="4" fontId="25" fillId="0" borderId="0" xfId="0" applyNumberFormat="1" applyFont="1" applyBorder="1" applyAlignment="1" applyProtection="1">
      <alignment horizontal="center"/>
      <protection locked="0"/>
    </xf>
    <xf numFmtId="0" fontId="4" fillId="0" borderId="1" xfId="0" applyFont="1" applyBorder="1" applyAlignment="1" applyProtection="1">
      <alignment horizontal="left" vertical="top" wrapText="1"/>
    </xf>
    <xf numFmtId="0" fontId="4" fillId="0" borderId="0" xfId="0" applyFont="1" applyAlignment="1">
      <alignment horizontal="left" vertical="center" wrapText="1"/>
    </xf>
    <xf numFmtId="0" fontId="6" fillId="0" borderId="0" xfId="0" applyFont="1" applyAlignment="1">
      <alignment horizontal="center"/>
    </xf>
    <xf numFmtId="0" fontId="25" fillId="0" borderId="0" xfId="0" applyFont="1" applyAlignment="1" applyProtection="1">
      <alignment horizontal="left"/>
      <protection locked="0"/>
    </xf>
    <xf numFmtId="0" fontId="4" fillId="0" borderId="0" xfId="0" applyFont="1" applyAlignment="1">
      <alignment horizontal="left" vertical="center"/>
    </xf>
    <xf numFmtId="0" fontId="4" fillId="0" borderId="0" xfId="0" applyFont="1" applyAlignment="1">
      <alignment horizontal="left" vertical="justify"/>
    </xf>
    <xf numFmtId="0" fontId="4" fillId="0" borderId="2" xfId="0" applyFont="1" applyBorder="1" applyAlignment="1" applyProtection="1">
      <alignment horizontal="justify"/>
    </xf>
    <xf numFmtId="0" fontId="4" fillId="0" borderId="0" xfId="0" applyFont="1" applyBorder="1" applyAlignment="1" applyProtection="1">
      <alignment horizontal="left"/>
      <protection locked="0"/>
    </xf>
    <xf numFmtId="0" fontId="21" fillId="0" borderId="0" xfId="0" applyFont="1" applyBorder="1" applyAlignment="1" applyProtection="1">
      <alignment horizontal="left"/>
      <protection locked="0"/>
    </xf>
    <xf numFmtId="4" fontId="26" fillId="0" borderId="10" xfId="0" applyNumberFormat="1" applyFont="1" applyBorder="1" applyAlignment="1" applyProtection="1">
      <alignment horizontal="center"/>
      <protection locked="0"/>
    </xf>
    <xf numFmtId="4" fontId="26" fillId="0" borderId="12" xfId="0" applyNumberFormat="1" applyFont="1" applyBorder="1" applyAlignment="1" applyProtection="1">
      <alignment horizontal="center"/>
      <protection locked="0"/>
    </xf>
    <xf numFmtId="0" fontId="5" fillId="0" borderId="0" xfId="0" applyFont="1" applyAlignment="1" applyProtection="1">
      <alignment horizontal="left"/>
      <protection locked="0"/>
    </xf>
    <xf numFmtId="0" fontId="4" fillId="0" borderId="0" xfId="0" applyFont="1" applyBorder="1" applyAlignment="1" applyProtection="1">
      <alignment horizontal="justify" vertical="top"/>
      <protection locked="0"/>
    </xf>
    <xf numFmtId="0" fontId="4" fillId="0" borderId="2" xfId="0" applyFont="1" applyBorder="1" applyAlignment="1" applyProtection="1">
      <alignment horizontal="left" vertical="top"/>
    </xf>
    <xf numFmtId="0" fontId="19" fillId="0" borderId="0" xfId="0" applyFont="1" applyAlignment="1" applyProtection="1">
      <alignment horizontal="left"/>
    </xf>
    <xf numFmtId="0" fontId="25" fillId="0" borderId="0" xfId="0" applyFont="1" applyBorder="1" applyAlignment="1" applyProtection="1">
      <alignment horizontal="left"/>
      <protection locked="0"/>
    </xf>
    <xf numFmtId="0" fontId="4" fillId="0" borderId="2" xfId="0" applyFont="1" applyBorder="1" applyAlignment="1" applyProtection="1">
      <alignment horizontal="left" vertical="distributed" wrapText="1"/>
    </xf>
    <xf numFmtId="0" fontId="18" fillId="0" borderId="0" xfId="0" applyFont="1" applyFill="1" applyBorder="1" applyAlignment="1" applyProtection="1">
      <alignment horizontal="justify" vertical="distributed" wrapText="1"/>
    </xf>
    <xf numFmtId="0" fontId="4" fillId="5" borderId="0" xfId="0" applyFont="1" applyFill="1" applyBorder="1" applyAlignment="1" applyProtection="1">
      <alignment horizontal="justify" vertical="top" wrapText="1"/>
    </xf>
  </cellXfs>
  <cellStyles count="8">
    <cellStyle name="Navadno" xfId="0" builtinId="0"/>
    <cellStyle name="Navadno 2" xfId="1" xr:uid="{00000000-0005-0000-0000-000001000000}"/>
    <cellStyle name="Navadno 3" xfId="2" xr:uid="{00000000-0005-0000-0000-000002000000}"/>
    <cellStyle name="Navadno 3 2" xfId="3" xr:uid="{00000000-0005-0000-0000-000003000000}"/>
    <cellStyle name="Navadno_Ogrevanje_pohlajevanje" xfId="4" xr:uid="{00000000-0005-0000-0000-000004000000}"/>
    <cellStyle name="Normal_popis imp nova" xfId="5" xr:uid="{00000000-0005-0000-0000-000005000000}"/>
    <cellStyle name="Normale_CCTV Price List Jan-Jun 2005" xfId="6" xr:uid="{00000000-0005-0000-0000-000006000000}"/>
    <cellStyle name="Vejica 3"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E11"/>
  <sheetViews>
    <sheetView tabSelected="1" workbookViewId="0">
      <selection activeCell="E6" sqref="E6"/>
    </sheetView>
  </sheetViews>
  <sheetFormatPr defaultRowHeight="12.75"/>
  <cols>
    <col min="2" max="2" width="32.5703125" customWidth="1"/>
    <col min="5" max="5" width="35.28515625" customWidth="1"/>
  </cols>
  <sheetData>
    <row r="4" spans="2:5" ht="15.75">
      <c r="B4" s="336" t="s">
        <v>606</v>
      </c>
      <c r="C4" s="337"/>
      <c r="D4" s="338"/>
      <c r="E4" s="339"/>
    </row>
    <row r="5" spans="2:5" ht="15.75">
      <c r="B5" s="341"/>
      <c r="C5" s="342"/>
      <c r="D5" s="343"/>
      <c r="E5" s="344"/>
    </row>
    <row r="6" spans="2:5" ht="15.75">
      <c r="B6" s="336" t="s">
        <v>607</v>
      </c>
      <c r="C6" s="337"/>
      <c r="D6" s="338"/>
      <c r="E6" s="339">
        <f>'GO DELA'!G42</f>
        <v>0</v>
      </c>
    </row>
    <row r="7" spans="2:5" ht="15.75">
      <c r="B7" s="336" t="s">
        <v>608</v>
      </c>
      <c r="C7" s="337"/>
      <c r="D7" s="338"/>
      <c r="E7" s="339">
        <f>'EI DELA'!E111</f>
        <v>0</v>
      </c>
    </row>
    <row r="8" spans="2:5" ht="15.75">
      <c r="B8" s="336" t="s">
        <v>609</v>
      </c>
      <c r="C8" s="337"/>
      <c r="D8" s="338"/>
      <c r="E8" s="339">
        <f>'SI DELA'!F151</f>
        <v>0</v>
      </c>
    </row>
    <row r="9" spans="2:5" ht="33.75" customHeight="1">
      <c r="B9" s="535" t="s">
        <v>610</v>
      </c>
      <c r="C9" s="337"/>
      <c r="D9" s="338"/>
      <c r="E9" s="339">
        <f>SUM(E6:E8)</f>
        <v>0</v>
      </c>
    </row>
    <row r="10" spans="2:5" ht="18" customHeight="1" thickBot="1">
      <c r="B10" s="352" t="s">
        <v>482</v>
      </c>
      <c r="C10" s="353"/>
      <c r="D10" s="354"/>
      <c r="E10" s="350">
        <f>E9*0.22</f>
        <v>0</v>
      </c>
    </row>
    <row r="11" spans="2:5" ht="27" customHeight="1" thickBot="1">
      <c r="B11" s="536" t="s">
        <v>483</v>
      </c>
      <c r="C11" s="353"/>
      <c r="D11" s="354"/>
      <c r="E11" s="350">
        <f>SUM(E9:E10)</f>
        <v>0</v>
      </c>
    </row>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1128"/>
  <sheetViews>
    <sheetView view="pageBreakPreview" topLeftCell="A470" zoomScaleNormal="100" zoomScaleSheetLayoutView="100" workbookViewId="0">
      <selection activeCell="I461" sqref="I461"/>
    </sheetView>
  </sheetViews>
  <sheetFormatPr defaultRowHeight="12.75"/>
  <cols>
    <col min="1" max="1" width="8" customWidth="1"/>
    <col min="2" max="2" width="12.140625" customWidth="1"/>
    <col min="3" max="4" width="10.7109375" customWidth="1"/>
    <col min="5" max="5" width="24.42578125" customWidth="1"/>
    <col min="6" max="6" width="7" style="11" customWidth="1"/>
    <col min="7" max="7" width="10.140625" style="541" customWidth="1"/>
    <col min="8" max="8" width="10.42578125" style="542" customWidth="1"/>
    <col min="9" max="9" width="15.140625" style="542" customWidth="1"/>
  </cols>
  <sheetData>
    <row r="2" spans="1:16" ht="18">
      <c r="C2" s="1"/>
      <c r="D2" s="32"/>
      <c r="E2" s="32"/>
      <c r="F2" s="33"/>
      <c r="G2" s="538"/>
      <c r="H2" s="539"/>
      <c r="I2" s="540"/>
    </row>
    <row r="3" spans="1:16" ht="13.15" customHeight="1">
      <c r="L3" s="12"/>
      <c r="M3" s="13"/>
      <c r="N3" s="16"/>
      <c r="O3" s="17"/>
      <c r="P3" s="12"/>
    </row>
    <row r="4" spans="1:16" s="18" customFormat="1" ht="15" customHeight="1">
      <c r="B4" s="91" t="s">
        <v>0</v>
      </c>
      <c r="C4" s="588" t="s">
        <v>142</v>
      </c>
      <c r="D4" s="588"/>
      <c r="E4" s="588"/>
      <c r="F4" s="11"/>
      <c r="G4" s="541"/>
      <c r="H4" s="543"/>
      <c r="I4" s="543"/>
      <c r="L4" s="19"/>
      <c r="M4" s="22"/>
      <c r="N4" s="20"/>
      <c r="O4" s="21"/>
      <c r="P4" s="19"/>
    </row>
    <row r="5" spans="1:16" s="18" customFormat="1" ht="15" customHeight="1">
      <c r="C5" s="589" t="s">
        <v>143</v>
      </c>
      <c r="D5" s="589"/>
      <c r="E5" s="589"/>
      <c r="F5" s="11"/>
      <c r="G5" s="541"/>
      <c r="H5" s="543"/>
      <c r="I5" s="543"/>
      <c r="L5" s="19"/>
      <c r="M5" s="22"/>
      <c r="N5" s="20"/>
      <c r="O5" s="21"/>
      <c r="P5" s="19"/>
    </row>
    <row r="6" spans="1:16" s="18" customFormat="1" ht="15" customHeight="1">
      <c r="C6" s="589" t="s">
        <v>144</v>
      </c>
      <c r="D6" s="589"/>
      <c r="E6" s="589"/>
      <c r="F6" s="11"/>
      <c r="G6" s="541"/>
      <c r="H6" s="543"/>
      <c r="I6" s="543"/>
      <c r="L6" s="19"/>
      <c r="M6" s="23"/>
      <c r="N6" s="20"/>
      <c r="O6" s="21"/>
      <c r="P6" s="19"/>
    </row>
    <row r="7" spans="1:16" ht="13.15" customHeight="1">
      <c r="L7" s="12"/>
      <c r="M7" s="13"/>
      <c r="N7" s="16"/>
      <c r="O7" s="17"/>
      <c r="P7" s="12"/>
    </row>
    <row r="8" spans="1:16" s="18" customFormat="1" ht="24" customHeight="1">
      <c r="B8" s="91" t="s">
        <v>1</v>
      </c>
      <c r="C8" s="585" t="s">
        <v>145</v>
      </c>
      <c r="D8" s="585"/>
      <c r="E8" s="585"/>
      <c r="F8" s="585"/>
      <c r="G8" s="585"/>
      <c r="H8" s="585"/>
      <c r="I8" s="585"/>
      <c r="L8" s="19"/>
      <c r="M8" s="22"/>
      <c r="N8" s="20"/>
      <c r="O8" s="21"/>
      <c r="P8" s="19"/>
    </row>
    <row r="9" spans="1:16" ht="13.15" customHeight="1">
      <c r="L9" s="12"/>
      <c r="M9" s="13"/>
      <c r="N9" s="16"/>
      <c r="O9" s="17"/>
      <c r="P9" s="12"/>
    </row>
    <row r="10" spans="1:16" ht="18" customHeight="1">
      <c r="L10" s="12"/>
      <c r="M10" s="14"/>
      <c r="N10" s="16"/>
      <c r="O10" s="15"/>
      <c r="P10" s="12"/>
    </row>
    <row r="11" spans="1:16">
      <c r="L11" s="12"/>
      <c r="M11" s="12"/>
      <c r="N11" s="12"/>
      <c r="O11" s="12"/>
      <c r="P11" s="12"/>
    </row>
    <row r="12" spans="1:16" ht="18">
      <c r="C12" s="586" t="s">
        <v>80</v>
      </c>
      <c r="D12" s="586"/>
      <c r="E12" s="586"/>
      <c r="F12" s="586"/>
      <c r="G12" s="586"/>
    </row>
    <row r="13" spans="1:16" ht="18">
      <c r="C13" s="4"/>
      <c r="D13" s="3"/>
      <c r="E13" s="3"/>
    </row>
    <row r="15" spans="1:16" ht="15">
      <c r="A15" s="34"/>
      <c r="B15" s="35" t="s">
        <v>2</v>
      </c>
      <c r="C15" s="34"/>
      <c r="D15" s="34"/>
      <c r="E15" s="34"/>
      <c r="F15" s="36"/>
      <c r="G15" s="544"/>
      <c r="H15" s="545"/>
      <c r="I15" s="545"/>
    </row>
    <row r="16" spans="1:16" s="7" customFormat="1">
      <c r="A16" s="37"/>
      <c r="B16" s="38"/>
      <c r="C16" s="37"/>
      <c r="D16" s="37"/>
      <c r="E16" s="37"/>
      <c r="F16" s="39"/>
      <c r="G16" s="48"/>
      <c r="H16" s="546"/>
      <c r="I16" s="546"/>
    </row>
    <row r="17" spans="1:9" ht="16.5">
      <c r="A17" s="34"/>
      <c r="B17" s="94" t="s">
        <v>3</v>
      </c>
      <c r="C17" s="95"/>
      <c r="D17" s="95"/>
      <c r="E17" s="95"/>
      <c r="F17" s="96"/>
      <c r="G17" s="547"/>
      <c r="H17" s="548"/>
      <c r="I17" s="548"/>
    </row>
    <row r="18" spans="1:9" s="5" customFormat="1" ht="16.5">
      <c r="A18" s="40"/>
      <c r="B18" s="95" t="s">
        <v>4</v>
      </c>
      <c r="C18" s="95"/>
      <c r="D18" s="95"/>
      <c r="E18" s="95"/>
      <c r="F18" s="96"/>
      <c r="G18" s="580">
        <f>I67</f>
        <v>0</v>
      </c>
      <c r="H18" s="581"/>
      <c r="I18" s="549"/>
    </row>
    <row r="19" spans="1:9" s="5" customFormat="1" ht="16.5">
      <c r="A19" s="40"/>
      <c r="B19" s="95" t="s">
        <v>41</v>
      </c>
      <c r="C19" s="95"/>
      <c r="D19" s="95"/>
      <c r="E19" s="95"/>
      <c r="F19" s="96"/>
      <c r="G19" s="580">
        <f>I90</f>
        <v>0</v>
      </c>
      <c r="H19" s="581"/>
      <c r="I19" s="549"/>
    </row>
    <row r="20" spans="1:9" s="5" customFormat="1" ht="16.5">
      <c r="A20" s="40"/>
      <c r="B20" s="95" t="s">
        <v>47</v>
      </c>
      <c r="C20" s="95"/>
      <c r="D20" s="95"/>
      <c r="E20" s="95"/>
      <c r="F20" s="96"/>
      <c r="G20" s="580">
        <f>I143</f>
        <v>0</v>
      </c>
      <c r="H20" s="581"/>
      <c r="I20" s="549"/>
    </row>
    <row r="21" spans="1:9" s="5" customFormat="1" ht="16.5">
      <c r="A21" s="40"/>
      <c r="B21" s="95" t="s">
        <v>61</v>
      </c>
      <c r="C21" s="95"/>
      <c r="D21" s="95"/>
      <c r="E21" s="95"/>
      <c r="F21" s="96"/>
      <c r="G21" s="580">
        <f>I206</f>
        <v>0</v>
      </c>
      <c r="H21" s="581"/>
      <c r="I21" s="549"/>
    </row>
    <row r="22" spans="1:9" s="5" customFormat="1" ht="16.5">
      <c r="A22" s="40"/>
      <c r="B22" s="95" t="s">
        <v>48</v>
      </c>
      <c r="C22" s="95"/>
      <c r="D22" s="95"/>
      <c r="E22" s="95"/>
      <c r="F22" s="96"/>
      <c r="G22" s="580">
        <f>I244</f>
        <v>0</v>
      </c>
      <c r="H22" s="581"/>
      <c r="I22" s="549"/>
    </row>
    <row r="23" spans="1:9" s="5" customFormat="1" ht="16.5">
      <c r="A23" s="40"/>
      <c r="B23" s="95" t="s">
        <v>50</v>
      </c>
      <c r="C23" s="95"/>
      <c r="D23" s="95"/>
      <c r="E23" s="95"/>
      <c r="F23" s="96"/>
      <c r="G23" s="580">
        <f>I309</f>
        <v>0</v>
      </c>
      <c r="H23" s="581"/>
      <c r="I23" s="549"/>
    </row>
    <row r="24" spans="1:9" s="6" customFormat="1" ht="16.5">
      <c r="A24" s="37"/>
      <c r="B24" s="95" t="s">
        <v>51</v>
      </c>
      <c r="C24" s="95"/>
      <c r="D24" s="95"/>
      <c r="E24" s="95"/>
      <c r="F24" s="96"/>
      <c r="G24" s="580">
        <f>I330</f>
        <v>0</v>
      </c>
      <c r="H24" s="581"/>
      <c r="I24" s="549"/>
    </row>
    <row r="25" spans="1:9" s="6" customFormat="1" ht="16.5">
      <c r="A25" s="37"/>
      <c r="B25" s="95"/>
      <c r="C25" s="95"/>
      <c r="D25" s="95"/>
      <c r="E25" s="95"/>
      <c r="F25" s="96"/>
      <c r="G25" s="549"/>
      <c r="H25" s="549"/>
      <c r="I25" s="549"/>
    </row>
    <row r="26" spans="1:9" s="6" customFormat="1" ht="16.5">
      <c r="A26" s="37"/>
      <c r="B26" s="95"/>
      <c r="C26" s="95"/>
      <c r="D26" s="95"/>
      <c r="E26" s="587" t="s">
        <v>86</v>
      </c>
      <c r="F26" s="587"/>
      <c r="G26" s="580">
        <f>SUM(G18:H24)</f>
        <v>0</v>
      </c>
      <c r="H26" s="581"/>
      <c r="I26" s="549"/>
    </row>
    <row r="27" spans="1:9" s="5" customFormat="1" ht="16.5">
      <c r="A27" s="40"/>
      <c r="B27" s="94"/>
      <c r="C27" s="95"/>
      <c r="D27" s="95"/>
      <c r="E27" s="95"/>
      <c r="F27" s="96"/>
      <c r="G27" s="547"/>
      <c r="H27" s="550"/>
      <c r="I27" s="550"/>
    </row>
    <row r="28" spans="1:9" s="5" customFormat="1" ht="16.5">
      <c r="A28" s="40"/>
      <c r="B28" s="94" t="s">
        <v>5</v>
      </c>
      <c r="C28" s="95"/>
      <c r="D28" s="95"/>
      <c r="E28" s="95"/>
      <c r="F28" s="96"/>
      <c r="G28" s="547"/>
      <c r="H28" s="550"/>
      <c r="I28" s="550"/>
    </row>
    <row r="29" spans="1:9" s="5" customFormat="1" ht="16.5">
      <c r="A29" s="40"/>
      <c r="B29" s="587" t="s">
        <v>6</v>
      </c>
      <c r="C29" s="587"/>
      <c r="D29" s="587"/>
      <c r="E29" s="95"/>
      <c r="F29" s="96"/>
      <c r="G29" s="580">
        <f>I387</f>
        <v>0</v>
      </c>
      <c r="H29" s="581"/>
      <c r="I29" s="549"/>
    </row>
    <row r="30" spans="1:9" s="5" customFormat="1" ht="16.5">
      <c r="A30" s="40"/>
      <c r="B30" s="587" t="s">
        <v>7</v>
      </c>
      <c r="C30" s="587"/>
      <c r="D30" s="587"/>
      <c r="E30" s="95"/>
      <c r="F30" s="96"/>
      <c r="G30" s="580">
        <f>I426</f>
        <v>0</v>
      </c>
      <c r="H30" s="581"/>
      <c r="I30" s="549"/>
    </row>
    <row r="31" spans="1:9" s="5" customFormat="1" ht="16.5">
      <c r="A31" s="40"/>
      <c r="B31" s="172" t="s">
        <v>118</v>
      </c>
      <c r="C31" s="172"/>
      <c r="D31" s="172"/>
      <c r="E31" s="95"/>
      <c r="F31" s="96"/>
      <c r="G31" s="580">
        <f>I439</f>
        <v>0</v>
      </c>
      <c r="H31" s="581"/>
      <c r="I31" s="549"/>
    </row>
    <row r="32" spans="1:9" s="5" customFormat="1" ht="16.5">
      <c r="A32" s="40"/>
      <c r="B32" s="172" t="s">
        <v>121</v>
      </c>
      <c r="C32" s="172"/>
      <c r="D32" s="172"/>
      <c r="E32" s="95"/>
      <c r="F32" s="96"/>
      <c r="G32" s="580">
        <f>I452</f>
        <v>0</v>
      </c>
      <c r="H32" s="581"/>
      <c r="I32" s="549"/>
    </row>
    <row r="33" spans="1:9" s="5" customFormat="1" ht="16.5">
      <c r="A33" s="40"/>
      <c r="B33" s="587" t="s">
        <v>133</v>
      </c>
      <c r="C33" s="587"/>
      <c r="D33" s="587"/>
      <c r="E33" s="95"/>
      <c r="F33" s="96"/>
      <c r="G33" s="580">
        <f>I457</f>
        <v>0</v>
      </c>
      <c r="H33" s="581"/>
      <c r="I33" s="549"/>
    </row>
    <row r="34" spans="1:9" s="5" customFormat="1" ht="16.5">
      <c r="A34" s="40"/>
      <c r="B34" s="587" t="s">
        <v>134</v>
      </c>
      <c r="C34" s="587"/>
      <c r="D34" s="587"/>
      <c r="E34" s="95"/>
      <c r="F34" s="96"/>
      <c r="G34" s="580">
        <f>I484</f>
        <v>0</v>
      </c>
      <c r="H34" s="581"/>
      <c r="I34" s="549"/>
    </row>
    <row r="35" spans="1:9" s="5" customFormat="1" ht="16.5">
      <c r="A35" s="40"/>
      <c r="B35" s="172"/>
      <c r="C35" s="172"/>
      <c r="D35" s="172"/>
      <c r="E35" s="172"/>
      <c r="F35" s="96"/>
      <c r="G35" s="583"/>
      <c r="H35" s="583"/>
      <c r="I35" s="549"/>
    </row>
    <row r="36" spans="1:9" s="5" customFormat="1" ht="16.5">
      <c r="A36" s="40"/>
      <c r="B36" s="95"/>
      <c r="C36" s="95"/>
      <c r="D36" s="95"/>
      <c r="E36" s="95"/>
      <c r="F36" s="96"/>
      <c r="G36" s="583"/>
      <c r="H36" s="583"/>
      <c r="I36" s="549"/>
    </row>
    <row r="37" spans="1:9" s="5" customFormat="1" ht="16.5">
      <c r="A37" s="40"/>
      <c r="B37" s="95"/>
      <c r="C37" s="95"/>
      <c r="D37" s="95"/>
      <c r="E37" s="587" t="s">
        <v>87</v>
      </c>
      <c r="F37" s="587"/>
      <c r="G37" s="580">
        <f>SUM(G29:H34)</f>
        <v>0</v>
      </c>
      <c r="H37" s="581"/>
      <c r="I37" s="549"/>
    </row>
    <row r="38" spans="1:9" s="5" customFormat="1" ht="16.5">
      <c r="A38" s="40"/>
      <c r="B38" s="95"/>
      <c r="C38" s="95"/>
      <c r="D38" s="95"/>
      <c r="E38" s="95"/>
      <c r="F38" s="96"/>
      <c r="G38" s="547"/>
      <c r="H38" s="548"/>
      <c r="I38" s="548"/>
    </row>
    <row r="39" spans="1:9" s="5" customFormat="1" ht="16.5">
      <c r="A39" s="40"/>
      <c r="B39" s="95"/>
      <c r="C39" s="95"/>
      <c r="D39" s="95"/>
      <c r="E39" s="95"/>
      <c r="F39" s="96"/>
      <c r="G39" s="547"/>
      <c r="H39" s="550"/>
      <c r="I39" s="550"/>
    </row>
    <row r="40" spans="1:9" s="2" customFormat="1" ht="16.5">
      <c r="A40" s="42"/>
      <c r="B40" s="599" t="s">
        <v>84</v>
      </c>
      <c r="C40" s="599"/>
      <c r="D40" s="100"/>
      <c r="E40" s="100"/>
      <c r="F40" s="102"/>
      <c r="G40" s="580">
        <f>G26+G37</f>
        <v>0</v>
      </c>
      <c r="H40" s="581"/>
      <c r="I40" s="549"/>
    </row>
    <row r="41" spans="1:9" s="5" customFormat="1" ht="16.5">
      <c r="A41" s="40"/>
      <c r="B41" s="599" t="s">
        <v>82</v>
      </c>
      <c r="C41" s="599"/>
      <c r="D41" s="95"/>
      <c r="E41" s="95"/>
      <c r="F41" s="96" t="s">
        <v>40</v>
      </c>
      <c r="G41" s="580">
        <v>0</v>
      </c>
      <c r="H41" s="581"/>
      <c r="I41" s="548"/>
    </row>
    <row r="42" spans="1:9" s="5" customFormat="1" ht="16.5">
      <c r="A42" s="40"/>
      <c r="B42" s="587" t="s">
        <v>83</v>
      </c>
      <c r="C42" s="587"/>
      <c r="D42" s="95"/>
      <c r="E42" s="95"/>
      <c r="F42" s="96"/>
      <c r="G42" s="580">
        <f>G40-(G40*G41/100)</f>
        <v>0</v>
      </c>
      <c r="H42" s="581"/>
      <c r="I42" s="548"/>
    </row>
    <row r="43" spans="1:9" s="93" customFormat="1" ht="16.5">
      <c r="A43" s="9"/>
      <c r="B43" s="591" t="s">
        <v>130</v>
      </c>
      <c r="C43" s="591"/>
      <c r="D43" s="9"/>
      <c r="E43" s="9"/>
      <c r="F43" s="171">
        <v>0.22</v>
      </c>
      <c r="G43" s="580">
        <f>G42*0.22</f>
        <v>0</v>
      </c>
      <c r="H43" s="581"/>
      <c r="I43" s="551"/>
    </row>
    <row r="44" spans="1:9" s="93" customFormat="1" ht="17.25" thickBot="1">
      <c r="A44" s="9"/>
      <c r="B44" s="9"/>
      <c r="C44" s="9"/>
      <c r="D44" s="9"/>
      <c r="E44" s="101"/>
      <c r="F44" s="102"/>
      <c r="G44" s="552"/>
      <c r="H44" s="549"/>
      <c r="I44" s="549"/>
    </row>
    <row r="45" spans="1:9" s="93" customFormat="1" ht="17.25" thickBot="1">
      <c r="A45" s="9"/>
      <c r="B45" s="592" t="s">
        <v>85</v>
      </c>
      <c r="C45" s="592"/>
      <c r="D45" s="9"/>
      <c r="E45" s="9"/>
      <c r="F45" s="92"/>
      <c r="G45" s="593">
        <f>G42+G43</f>
        <v>0</v>
      </c>
      <c r="H45" s="594"/>
      <c r="I45" s="549"/>
    </row>
    <row r="46" spans="1:9" s="93" customFormat="1" ht="16.5">
      <c r="A46" s="9"/>
      <c r="B46" s="108"/>
      <c r="C46" s="108"/>
      <c r="D46" s="108"/>
      <c r="E46" s="108"/>
      <c r="F46" s="109"/>
      <c r="G46" s="553"/>
      <c r="H46" s="554"/>
      <c r="I46" s="549"/>
    </row>
    <row r="47" spans="1:9" s="93" customFormat="1" ht="16.5">
      <c r="A47" s="9"/>
      <c r="B47" s="9"/>
      <c r="C47" s="9"/>
      <c r="D47" s="9"/>
      <c r="E47" s="9"/>
      <c r="F47" s="92"/>
      <c r="G47" s="552"/>
      <c r="H47" s="549"/>
      <c r="I47" s="549"/>
    </row>
    <row r="48" spans="1:9" s="93" customFormat="1" ht="16.5">
      <c r="A48" s="9"/>
      <c r="B48" s="9"/>
      <c r="C48" s="9"/>
      <c r="D48" s="9"/>
      <c r="E48" s="9"/>
      <c r="F48" s="92"/>
      <c r="G48" s="552"/>
      <c r="H48" s="549"/>
      <c r="I48" s="549"/>
    </row>
    <row r="49" spans="1:9" s="93" customFormat="1" ht="16.5">
      <c r="A49" s="9"/>
      <c r="B49" s="9"/>
      <c r="C49" s="9"/>
      <c r="D49" s="9"/>
      <c r="E49" s="9"/>
      <c r="F49" s="92"/>
      <c r="G49" s="552"/>
      <c r="H49" s="549"/>
      <c r="I49" s="549"/>
    </row>
    <row r="50" spans="1:9" s="93" customFormat="1" ht="16.5">
      <c r="A50" s="582" t="s">
        <v>103</v>
      </c>
      <c r="B50" s="582"/>
      <c r="C50" s="582"/>
      <c r="D50" s="582"/>
      <c r="E50" s="582"/>
      <c r="F50" s="582"/>
      <c r="G50" s="582"/>
      <c r="H50" s="582"/>
      <c r="I50" s="549"/>
    </row>
    <row r="51" spans="1:9" s="130" customFormat="1" ht="45" customHeight="1">
      <c r="A51" s="596" t="s">
        <v>146</v>
      </c>
      <c r="B51" s="596"/>
      <c r="C51" s="596"/>
      <c r="D51" s="596"/>
      <c r="E51" s="596"/>
      <c r="F51" s="596"/>
      <c r="G51" s="596"/>
      <c r="H51" s="596"/>
      <c r="I51" s="555"/>
    </row>
    <row r="52" spans="1:9" s="93" customFormat="1" ht="16.5">
      <c r="A52" s="9"/>
      <c r="B52" s="9"/>
      <c r="C52" s="9"/>
      <c r="D52" s="9"/>
      <c r="E52" s="9"/>
      <c r="F52" s="92"/>
      <c r="G52" s="552"/>
      <c r="H52" s="549"/>
      <c r="I52" s="549"/>
    </row>
    <row r="53" spans="1:9" s="93" customFormat="1" ht="16.5">
      <c r="A53" s="9"/>
      <c r="B53" s="9"/>
      <c r="C53" s="9"/>
      <c r="D53" s="9"/>
      <c r="E53" s="9"/>
      <c r="F53" s="92"/>
      <c r="G53" s="552"/>
      <c r="H53" s="549"/>
      <c r="I53" s="549"/>
    </row>
    <row r="54" spans="1:9" s="93" customFormat="1" ht="16.5">
      <c r="A54" s="9"/>
      <c r="B54" s="9"/>
      <c r="C54" s="9"/>
      <c r="D54" s="9"/>
      <c r="E54" s="9"/>
      <c r="F54" s="92"/>
      <c r="G54" s="552"/>
      <c r="H54" s="549"/>
      <c r="I54" s="549"/>
    </row>
    <row r="55" spans="1:9" s="5" customFormat="1" ht="16.5">
      <c r="A55" s="40"/>
      <c r="B55" s="40"/>
      <c r="C55" s="40"/>
      <c r="D55" s="40"/>
      <c r="E55" s="40"/>
      <c r="F55" s="41"/>
      <c r="G55" s="552"/>
      <c r="H55" s="549"/>
      <c r="I55" s="549"/>
    </row>
    <row r="56" spans="1:9" s="5" customFormat="1" ht="14.25">
      <c r="A56" s="40"/>
      <c r="B56" s="40"/>
      <c r="C56" s="40"/>
      <c r="D56" s="40"/>
      <c r="E56" s="40"/>
      <c r="F56" s="41"/>
      <c r="G56" s="552"/>
      <c r="H56" s="551"/>
      <c r="I56" s="551"/>
    </row>
    <row r="57" spans="1:9" s="5" customFormat="1" ht="14.25">
      <c r="A57" s="40"/>
      <c r="B57" s="40"/>
      <c r="C57" s="40"/>
      <c r="D57" s="40"/>
      <c r="E57" s="40"/>
      <c r="F57" s="41"/>
      <c r="G57" s="556"/>
      <c r="H57" s="557"/>
      <c r="I57" s="557"/>
    </row>
    <row r="58" spans="1:9" s="5" customFormat="1" ht="15.75">
      <c r="A58" s="42"/>
      <c r="B58" s="595" t="s">
        <v>3</v>
      </c>
      <c r="C58" s="595"/>
      <c r="D58" s="595"/>
      <c r="E58" s="42"/>
      <c r="F58" s="45" t="s">
        <v>36</v>
      </c>
      <c r="G58" s="558" t="s">
        <v>37</v>
      </c>
      <c r="H58" s="558" t="s">
        <v>38</v>
      </c>
      <c r="I58" s="558" t="s">
        <v>39</v>
      </c>
    </row>
    <row r="59" spans="1:9" s="5" customFormat="1" ht="14.25" customHeight="1">
      <c r="A59" s="42"/>
      <c r="B59" s="44"/>
      <c r="C59" s="42"/>
      <c r="D59" s="42"/>
      <c r="E59" s="42"/>
      <c r="F59" s="43"/>
      <c r="G59" s="50"/>
      <c r="H59" s="559"/>
      <c r="I59" s="559"/>
    </row>
    <row r="60" spans="1:9" s="5" customFormat="1" ht="16.5">
      <c r="A60" s="52"/>
      <c r="B60" s="578" t="s">
        <v>4</v>
      </c>
      <c r="C60" s="578"/>
      <c r="D60" s="578"/>
      <c r="E60" s="52"/>
      <c r="F60" s="54"/>
      <c r="G60" s="76"/>
      <c r="H60" s="559"/>
      <c r="I60" s="559"/>
    </row>
    <row r="61" spans="1:9" s="5" customFormat="1" ht="9.9499999999999993" customHeight="1">
      <c r="A61" s="55"/>
      <c r="B61" s="55"/>
      <c r="C61" s="55"/>
      <c r="D61" s="55"/>
      <c r="E61" s="55"/>
      <c r="F61" s="56"/>
      <c r="G61" s="59"/>
      <c r="H61" s="557"/>
      <c r="I61" s="557"/>
    </row>
    <row r="62" spans="1:9" s="5" customFormat="1" ht="61.5" customHeight="1">
      <c r="A62" s="87" t="s">
        <v>12</v>
      </c>
      <c r="B62" s="600" t="s">
        <v>623</v>
      </c>
      <c r="C62" s="600"/>
      <c r="D62" s="600"/>
      <c r="E62" s="600"/>
      <c r="F62" s="73" t="s">
        <v>9</v>
      </c>
      <c r="G62" s="74">
        <v>1</v>
      </c>
      <c r="H62" s="75">
        <v>0</v>
      </c>
      <c r="I62" s="75">
        <f>G62*H62</f>
        <v>0</v>
      </c>
    </row>
    <row r="63" spans="1:9" s="5" customFormat="1" ht="9.9499999999999993" customHeight="1">
      <c r="A63" s="57"/>
      <c r="B63" s="58"/>
      <c r="C63" s="58"/>
      <c r="D63" s="58"/>
      <c r="E63" s="58"/>
      <c r="F63" s="54"/>
      <c r="G63" s="76"/>
      <c r="H63" s="50"/>
      <c r="I63" s="50"/>
    </row>
    <row r="64" spans="1:9" s="5" customFormat="1" ht="15" customHeight="1">
      <c r="A64" s="57" t="s">
        <v>13</v>
      </c>
      <c r="B64" s="570" t="s">
        <v>76</v>
      </c>
      <c r="C64" s="570"/>
      <c r="D64" s="570"/>
      <c r="E64" s="570"/>
      <c r="F64" s="73" t="s">
        <v>9</v>
      </c>
      <c r="G64" s="74">
        <v>1</v>
      </c>
      <c r="H64" s="75">
        <v>0</v>
      </c>
      <c r="I64" s="75">
        <f>G64*H64</f>
        <v>0</v>
      </c>
    </row>
    <row r="65" spans="1:9" s="5" customFormat="1" ht="9.9499999999999993" customHeight="1">
      <c r="A65" s="57"/>
      <c r="B65" s="58"/>
      <c r="C65" s="58"/>
      <c r="D65" s="58"/>
      <c r="E65" s="58"/>
      <c r="F65" s="54"/>
      <c r="G65" s="76"/>
      <c r="H65" s="50"/>
      <c r="I65" s="50"/>
    </row>
    <row r="66" spans="1:9" s="5" customFormat="1" ht="15">
      <c r="A66" s="57" t="s">
        <v>35</v>
      </c>
      <c r="B66" s="597" t="s">
        <v>624</v>
      </c>
      <c r="C66" s="597"/>
      <c r="D66" s="597"/>
      <c r="E66" s="597"/>
      <c r="F66" s="77" t="s">
        <v>9</v>
      </c>
      <c r="G66" s="78">
        <v>1</v>
      </c>
      <c r="H66" s="79">
        <v>0</v>
      </c>
      <c r="I66" s="79">
        <f>G66*H66</f>
        <v>0</v>
      </c>
    </row>
    <row r="67" spans="1:9" s="5" customFormat="1" ht="15.75" thickBot="1">
      <c r="A67" s="57"/>
      <c r="B67" s="60"/>
      <c r="C67" s="60"/>
      <c r="D67" s="60"/>
      <c r="E67" s="60"/>
      <c r="F67" s="80"/>
      <c r="G67" s="81"/>
      <c r="H67" s="82" t="s">
        <v>8</v>
      </c>
      <c r="I67" s="560">
        <f>SUM(I62:I66)</f>
        <v>0</v>
      </c>
    </row>
    <row r="68" spans="1:9" s="5" customFormat="1" ht="15" thickTop="1">
      <c r="A68" s="57"/>
      <c r="B68" s="58"/>
      <c r="C68" s="58"/>
      <c r="D68" s="58"/>
      <c r="E68" s="58"/>
      <c r="F68" s="56"/>
      <c r="G68" s="59"/>
      <c r="H68" s="46"/>
      <c r="I68" s="552"/>
    </row>
    <row r="69" spans="1:9" s="24" customFormat="1" ht="15" customHeight="1">
      <c r="A69" s="55"/>
      <c r="B69" s="578" t="s">
        <v>41</v>
      </c>
      <c r="C69" s="578"/>
      <c r="D69" s="578"/>
      <c r="E69" s="52"/>
      <c r="F69" s="54"/>
      <c r="G69" s="76"/>
      <c r="H69" s="559"/>
      <c r="I69" s="559"/>
    </row>
    <row r="70" spans="1:9" s="24" customFormat="1" ht="9.9499999999999993" customHeight="1">
      <c r="A70" s="55"/>
      <c r="B70" s="110"/>
      <c r="C70" s="110"/>
      <c r="D70" s="110"/>
      <c r="E70" s="52"/>
      <c r="F70" s="54"/>
      <c r="G70" s="76"/>
      <c r="H70" s="559"/>
      <c r="I70" s="559"/>
    </row>
    <row r="71" spans="1:9" s="6" customFormat="1" ht="76.5" customHeight="1">
      <c r="A71" s="87" t="s">
        <v>44</v>
      </c>
      <c r="B71" s="570" t="s">
        <v>336</v>
      </c>
      <c r="C71" s="570"/>
      <c r="D71" s="570"/>
      <c r="E71" s="570"/>
      <c r="F71" s="73" t="s">
        <v>42</v>
      </c>
      <c r="G71" s="74">
        <v>400</v>
      </c>
      <c r="H71" s="75">
        <v>0</v>
      </c>
      <c r="I71" s="75">
        <f>G71*H71</f>
        <v>0</v>
      </c>
    </row>
    <row r="72" spans="1:9" s="24" customFormat="1" ht="9.9499999999999993" customHeight="1">
      <c r="A72" s="55"/>
      <c r="B72" s="110"/>
      <c r="C72" s="110"/>
      <c r="D72" s="110"/>
      <c r="E72" s="52"/>
      <c r="F72" s="54"/>
      <c r="G72" s="76"/>
      <c r="H72" s="559"/>
      <c r="I72" s="559"/>
    </row>
    <row r="73" spans="1:9" s="6" customFormat="1" ht="105" customHeight="1">
      <c r="A73" s="87" t="s">
        <v>45</v>
      </c>
      <c r="B73" s="570" t="s">
        <v>331</v>
      </c>
      <c r="C73" s="570"/>
      <c r="D73" s="570"/>
      <c r="E73" s="570"/>
      <c r="F73" s="73" t="s">
        <v>42</v>
      </c>
      <c r="G73" s="74">
        <v>150</v>
      </c>
      <c r="H73" s="75">
        <v>0</v>
      </c>
      <c r="I73" s="75">
        <f>G73*H73</f>
        <v>0</v>
      </c>
    </row>
    <row r="74" spans="1:9" s="6" customFormat="1" ht="9.9499999999999993" customHeight="1">
      <c r="A74" s="87"/>
      <c r="B74" s="103"/>
      <c r="C74" s="103"/>
      <c r="D74" s="103"/>
      <c r="E74" s="103"/>
      <c r="F74" s="77"/>
      <c r="G74" s="78"/>
      <c r="H74" s="79"/>
      <c r="I74" s="79"/>
    </row>
    <row r="75" spans="1:9" s="2" customFormat="1" ht="75" customHeight="1">
      <c r="A75" s="87" t="s">
        <v>46</v>
      </c>
      <c r="B75" s="570" t="s">
        <v>337</v>
      </c>
      <c r="C75" s="570"/>
      <c r="D75" s="570"/>
      <c r="E75" s="570"/>
      <c r="F75" s="73"/>
      <c r="G75" s="74"/>
      <c r="H75" s="75"/>
      <c r="I75" s="75"/>
    </row>
    <row r="76" spans="1:9" s="2" customFormat="1" ht="15" customHeight="1">
      <c r="A76" s="87"/>
      <c r="B76" s="584" t="s">
        <v>631</v>
      </c>
      <c r="C76" s="584"/>
      <c r="D76" s="584"/>
      <c r="E76" s="584"/>
      <c r="F76" s="73" t="s">
        <v>42</v>
      </c>
      <c r="G76" s="74">
        <v>69</v>
      </c>
      <c r="H76" s="75">
        <v>0</v>
      </c>
      <c r="I76" s="75">
        <f>G76*H76</f>
        <v>0</v>
      </c>
    </row>
    <row r="77" spans="1:9" s="2" customFormat="1" ht="15" customHeight="1">
      <c r="A77" s="87"/>
      <c r="B77" s="571" t="s">
        <v>632</v>
      </c>
      <c r="C77" s="571"/>
      <c r="D77" s="571"/>
      <c r="E77" s="571"/>
      <c r="F77" s="73" t="s">
        <v>43</v>
      </c>
      <c r="G77" s="74">
        <v>130</v>
      </c>
      <c r="H77" s="75">
        <v>0</v>
      </c>
      <c r="I77" s="75">
        <f>G77*H77</f>
        <v>0</v>
      </c>
    </row>
    <row r="78" spans="1:9" s="2" customFormat="1" ht="9.9499999999999993" customHeight="1">
      <c r="A78" s="87"/>
      <c r="B78" s="103"/>
      <c r="C78" s="103"/>
      <c r="D78" s="103"/>
      <c r="E78" s="103"/>
      <c r="F78" s="77"/>
      <c r="G78" s="78"/>
      <c r="H78" s="79"/>
      <c r="I78" s="79"/>
    </row>
    <row r="79" spans="1:9" s="6" customFormat="1" ht="90" customHeight="1">
      <c r="A79" s="87" t="s">
        <v>332</v>
      </c>
      <c r="B79" s="570" t="s">
        <v>333</v>
      </c>
      <c r="C79" s="570"/>
      <c r="D79" s="570"/>
      <c r="E79" s="570"/>
      <c r="F79" s="73" t="s">
        <v>42</v>
      </c>
      <c r="G79" s="74">
        <v>300</v>
      </c>
      <c r="H79" s="75">
        <v>0</v>
      </c>
      <c r="I79" s="75">
        <f>G79*H79</f>
        <v>0</v>
      </c>
    </row>
    <row r="80" spans="1:9" s="2" customFormat="1" ht="9.9499999999999993" customHeight="1">
      <c r="A80" s="87"/>
      <c r="B80" s="103"/>
      <c r="C80" s="103"/>
      <c r="D80" s="103"/>
      <c r="E80" s="103"/>
      <c r="F80" s="77"/>
      <c r="G80" s="78"/>
      <c r="H80" s="79"/>
      <c r="I80" s="79"/>
    </row>
    <row r="81" spans="1:9" s="2" customFormat="1" ht="49.5" customHeight="1">
      <c r="A81" s="87" t="s">
        <v>113</v>
      </c>
      <c r="B81" s="570" t="s">
        <v>611</v>
      </c>
      <c r="C81" s="570"/>
      <c r="D81" s="570"/>
      <c r="E81" s="570"/>
      <c r="F81" s="73"/>
      <c r="G81" s="74"/>
      <c r="H81" s="75"/>
      <c r="I81" s="75"/>
    </row>
    <row r="82" spans="1:9" s="2" customFormat="1" ht="18" customHeight="1">
      <c r="A82" s="87"/>
      <c r="B82" s="584" t="s">
        <v>631</v>
      </c>
      <c r="C82" s="584"/>
      <c r="D82" s="584"/>
      <c r="E82" s="584"/>
      <c r="F82" s="73" t="s">
        <v>42</v>
      </c>
      <c r="G82" s="74">
        <v>50</v>
      </c>
      <c r="H82" s="75">
        <v>0</v>
      </c>
      <c r="I82" s="75">
        <f>G82*H82</f>
        <v>0</v>
      </c>
    </row>
    <row r="83" spans="1:9" s="2" customFormat="1" ht="18" customHeight="1">
      <c r="A83" s="87"/>
      <c r="B83" s="571" t="s">
        <v>632</v>
      </c>
      <c r="C83" s="571"/>
      <c r="D83" s="571"/>
      <c r="E83" s="571"/>
      <c r="F83" s="73" t="s">
        <v>43</v>
      </c>
      <c r="G83" s="74">
        <v>540</v>
      </c>
      <c r="H83" s="75">
        <v>0</v>
      </c>
      <c r="I83" s="75">
        <f>G83*H83</f>
        <v>0</v>
      </c>
    </row>
    <row r="84" spans="1:9" s="2" customFormat="1" ht="9.9499999999999993" customHeight="1">
      <c r="A84" s="87"/>
      <c r="B84" s="103"/>
      <c r="C84" s="103"/>
      <c r="D84" s="103"/>
      <c r="E84" s="103"/>
      <c r="F84" s="77"/>
      <c r="G84" s="78"/>
      <c r="H84" s="79"/>
      <c r="I84" s="79"/>
    </row>
    <row r="85" spans="1:9" s="2" customFormat="1" ht="47.25" customHeight="1">
      <c r="A85" s="87" t="s">
        <v>125</v>
      </c>
      <c r="B85" s="570" t="s">
        <v>612</v>
      </c>
      <c r="C85" s="570"/>
      <c r="D85" s="570"/>
      <c r="E85" s="570"/>
      <c r="F85" s="73" t="s">
        <v>42</v>
      </c>
      <c r="G85" s="74">
        <v>205</v>
      </c>
      <c r="H85" s="75">
        <v>0</v>
      </c>
      <c r="I85" s="75">
        <f>G85*H85</f>
        <v>0</v>
      </c>
    </row>
    <row r="86" spans="1:9" s="2" customFormat="1" ht="10.5" customHeight="1">
      <c r="A86" s="87"/>
      <c r="B86" s="103"/>
      <c r="C86" s="103"/>
      <c r="D86" s="103"/>
      <c r="E86" s="103"/>
      <c r="F86" s="77"/>
      <c r="G86" s="78"/>
      <c r="H86" s="79"/>
      <c r="I86" s="79"/>
    </row>
    <row r="87" spans="1:9" s="2" customFormat="1" ht="40.5" customHeight="1">
      <c r="A87" s="87" t="s">
        <v>614</v>
      </c>
      <c r="B87" s="570" t="s">
        <v>613</v>
      </c>
      <c r="C87" s="570"/>
      <c r="D87" s="570"/>
      <c r="E87" s="570"/>
      <c r="F87" s="73" t="s">
        <v>43</v>
      </c>
      <c r="G87" s="74">
        <v>540</v>
      </c>
      <c r="H87" s="75">
        <v>0</v>
      </c>
      <c r="I87" s="75">
        <f>G87*H87</f>
        <v>0</v>
      </c>
    </row>
    <row r="88" spans="1:9" s="2" customFormat="1" ht="9.75" customHeight="1">
      <c r="A88" s="87"/>
      <c r="B88" s="103"/>
      <c r="C88" s="103"/>
      <c r="D88" s="103"/>
      <c r="E88" s="103"/>
      <c r="F88" s="77"/>
      <c r="G88" s="78"/>
      <c r="H88" s="79"/>
      <c r="I88" s="79"/>
    </row>
    <row r="89" spans="1:9" s="83" customFormat="1" ht="30" customHeight="1">
      <c r="A89" s="87" t="s">
        <v>334</v>
      </c>
      <c r="B89" s="570" t="s">
        <v>335</v>
      </c>
      <c r="C89" s="570"/>
      <c r="D89" s="570"/>
      <c r="E89" s="570"/>
      <c r="F89" s="73" t="s">
        <v>9</v>
      </c>
      <c r="G89" s="74">
        <v>1</v>
      </c>
      <c r="H89" s="75">
        <v>0</v>
      </c>
      <c r="I89" s="75">
        <f>G89*H89</f>
        <v>0</v>
      </c>
    </row>
    <row r="90" spans="1:9" s="2" customFormat="1" ht="15" customHeight="1" thickBot="1">
      <c r="A90" s="57"/>
      <c r="B90" s="85"/>
      <c r="C90" s="85"/>
      <c r="D90" s="85"/>
      <c r="E90" s="85"/>
      <c r="F90" s="77"/>
      <c r="G90" s="78"/>
      <c r="H90" s="86" t="s">
        <v>8</v>
      </c>
      <c r="I90" s="561">
        <f>SUM(I71:I89)</f>
        <v>0</v>
      </c>
    </row>
    <row r="91" spans="1:9" s="2" customFormat="1" ht="15" customHeight="1" thickTop="1">
      <c r="A91" s="57"/>
      <c r="B91" s="85"/>
      <c r="C91" s="85"/>
      <c r="D91" s="85"/>
      <c r="E91" s="85"/>
      <c r="F91" s="77"/>
      <c r="G91" s="78"/>
      <c r="H91" s="107"/>
      <c r="I91" s="79"/>
    </row>
    <row r="92" spans="1:9" s="100" customFormat="1" ht="15" customHeight="1">
      <c r="A92" s="55"/>
      <c r="B92" s="98" t="s">
        <v>47</v>
      </c>
      <c r="C92" s="97"/>
      <c r="D92" s="97"/>
      <c r="E92" s="97"/>
      <c r="F92" s="99"/>
      <c r="G92" s="562"/>
      <c r="H92" s="548"/>
      <c r="I92" s="548"/>
    </row>
    <row r="93" spans="1:9" s="25" customFormat="1" ht="9.9499999999999993" customHeight="1">
      <c r="A93" s="55"/>
      <c r="B93" s="70"/>
      <c r="C93" s="61"/>
      <c r="D93" s="61"/>
      <c r="E93" s="61"/>
      <c r="F93" s="62"/>
      <c r="G93" s="67"/>
      <c r="H93" s="546"/>
      <c r="I93" s="546"/>
    </row>
    <row r="94" spans="1:9" s="113" customFormat="1" ht="75" customHeight="1">
      <c r="A94" s="87" t="s">
        <v>62</v>
      </c>
      <c r="B94" s="573" t="s">
        <v>153</v>
      </c>
      <c r="C94" s="573"/>
      <c r="D94" s="573"/>
      <c r="E94" s="573"/>
      <c r="F94" s="64"/>
      <c r="G94" s="65"/>
      <c r="H94" s="47"/>
      <c r="I94" s="47"/>
    </row>
    <row r="95" spans="1:9" s="113" customFormat="1" ht="15.75" customHeight="1">
      <c r="A95" s="87"/>
      <c r="B95" s="165"/>
      <c r="C95" s="165"/>
      <c r="D95" s="165"/>
      <c r="E95" s="166" t="s">
        <v>111</v>
      </c>
      <c r="F95" s="73" t="s">
        <v>18</v>
      </c>
      <c r="G95" s="74">
        <v>1334.3</v>
      </c>
      <c r="H95" s="75">
        <v>0</v>
      </c>
      <c r="I95" s="75">
        <f>G95*H95</f>
        <v>0</v>
      </c>
    </row>
    <row r="96" spans="1:9" s="113" customFormat="1" ht="15.75" customHeight="1">
      <c r="A96" s="87"/>
      <c r="B96" s="165"/>
      <c r="C96" s="165"/>
      <c r="D96" s="165"/>
      <c r="E96" s="166" t="s">
        <v>75</v>
      </c>
      <c r="F96" s="73" t="s">
        <v>18</v>
      </c>
      <c r="G96" s="74">
        <v>1525.23</v>
      </c>
      <c r="H96" s="75">
        <v>0</v>
      </c>
      <c r="I96" s="75">
        <f>G96*H96</f>
        <v>0</v>
      </c>
    </row>
    <row r="97" spans="1:9" s="113" customFormat="1" ht="15.75" customHeight="1">
      <c r="A97" s="87"/>
      <c r="B97" s="165"/>
      <c r="C97" s="165"/>
      <c r="D97" s="165"/>
      <c r="E97" s="166" t="s">
        <v>21</v>
      </c>
      <c r="F97" s="73" t="s">
        <v>18</v>
      </c>
      <c r="G97" s="74">
        <v>3702.44</v>
      </c>
      <c r="H97" s="75">
        <v>0</v>
      </c>
      <c r="I97" s="75">
        <f>G97*H97</f>
        <v>0</v>
      </c>
    </row>
    <row r="98" spans="1:9" s="112" customFormat="1" ht="9.9499999999999993" customHeight="1">
      <c r="A98" s="111"/>
      <c r="B98" s="117"/>
      <c r="C98" s="117"/>
      <c r="D98" s="117"/>
      <c r="E98" s="117"/>
      <c r="F98" s="114"/>
      <c r="G98" s="115"/>
      <c r="H98" s="116"/>
      <c r="I98" s="116"/>
    </row>
    <row r="99" spans="1:9" s="113" customFormat="1" ht="75" customHeight="1">
      <c r="A99" s="87" t="s">
        <v>63</v>
      </c>
      <c r="B99" s="573" t="s">
        <v>149</v>
      </c>
      <c r="C99" s="573"/>
      <c r="D99" s="573"/>
      <c r="E99" s="573"/>
      <c r="F99" s="64"/>
      <c r="G99" s="65"/>
      <c r="H99" s="47"/>
      <c r="I99" s="47"/>
    </row>
    <row r="100" spans="1:9" s="83" customFormat="1" ht="15" customHeight="1">
      <c r="A100" s="168"/>
      <c r="B100" s="164"/>
      <c r="C100" s="164"/>
      <c r="D100" s="164"/>
      <c r="E100" s="169" t="s">
        <v>148</v>
      </c>
      <c r="F100" s="73" t="s">
        <v>18</v>
      </c>
      <c r="G100" s="74">
        <v>1540.15</v>
      </c>
      <c r="H100" s="75">
        <v>0</v>
      </c>
      <c r="I100" s="75">
        <f>G100*H100</f>
        <v>0</v>
      </c>
    </row>
    <row r="101" spans="1:9" s="119" customFormat="1" ht="9.9499999999999993" customHeight="1">
      <c r="A101" s="118"/>
      <c r="B101" s="120"/>
      <c r="C101" s="120"/>
      <c r="D101" s="120"/>
      <c r="E101" s="121"/>
      <c r="F101" s="122"/>
      <c r="G101" s="123"/>
      <c r="H101" s="124"/>
      <c r="I101" s="124"/>
    </row>
    <row r="102" spans="1:9" s="112" customFormat="1" ht="60" customHeight="1">
      <c r="A102" s="87" t="s">
        <v>64</v>
      </c>
      <c r="B102" s="573" t="s">
        <v>150</v>
      </c>
      <c r="C102" s="573"/>
      <c r="D102" s="573"/>
      <c r="E102" s="573"/>
      <c r="F102" s="114"/>
      <c r="G102" s="115"/>
      <c r="H102" s="116"/>
      <c r="I102" s="116"/>
    </row>
    <row r="103" spans="1:9" s="113" customFormat="1" ht="15.75" customHeight="1">
      <c r="A103" s="87"/>
      <c r="B103" s="165"/>
      <c r="C103" s="165"/>
      <c r="D103" s="165"/>
      <c r="E103" s="169" t="s">
        <v>148</v>
      </c>
      <c r="F103" s="73" t="s">
        <v>18</v>
      </c>
      <c r="G103" s="74">
        <v>1415.36</v>
      </c>
      <c r="H103" s="75">
        <v>0</v>
      </c>
      <c r="I103" s="75">
        <f>G103*H103</f>
        <v>0</v>
      </c>
    </row>
    <row r="104" spans="1:9" s="113" customFormat="1" ht="9.9499999999999993" customHeight="1">
      <c r="A104" s="87"/>
      <c r="B104" s="159"/>
      <c r="C104" s="159"/>
      <c r="D104" s="159"/>
      <c r="E104" s="167"/>
      <c r="F104" s="77"/>
      <c r="G104" s="78"/>
      <c r="H104" s="79"/>
      <c r="I104" s="79"/>
    </row>
    <row r="105" spans="1:9" s="113" customFormat="1" ht="60" customHeight="1">
      <c r="A105" s="87" t="s">
        <v>88</v>
      </c>
      <c r="B105" s="573" t="s">
        <v>151</v>
      </c>
      <c r="C105" s="573"/>
      <c r="D105" s="573"/>
      <c r="E105" s="573"/>
      <c r="F105" s="64"/>
      <c r="G105" s="65"/>
      <c r="H105" s="47"/>
      <c r="I105" s="47"/>
    </row>
    <row r="106" spans="1:9" s="113" customFormat="1" ht="15.75" customHeight="1">
      <c r="A106" s="87"/>
      <c r="B106" s="165"/>
      <c r="C106" s="165"/>
      <c r="D106" s="165"/>
      <c r="E106" s="166" t="s">
        <v>75</v>
      </c>
      <c r="F106" s="73" t="s">
        <v>18</v>
      </c>
      <c r="G106" s="74">
        <v>41.53</v>
      </c>
      <c r="H106" s="75">
        <v>0</v>
      </c>
      <c r="I106" s="75">
        <f>G106*H106</f>
        <v>0</v>
      </c>
    </row>
    <row r="107" spans="1:9" s="113" customFormat="1" ht="15.75" customHeight="1">
      <c r="A107" s="87"/>
      <c r="B107" s="165"/>
      <c r="C107" s="165"/>
      <c r="D107" s="165"/>
      <c r="E107" s="166" t="s">
        <v>21</v>
      </c>
      <c r="F107" s="73" t="s">
        <v>18</v>
      </c>
      <c r="G107" s="74">
        <v>53.57</v>
      </c>
      <c r="H107" s="75">
        <v>0</v>
      </c>
      <c r="I107" s="75">
        <f>G107*H107</f>
        <v>0</v>
      </c>
    </row>
    <row r="108" spans="1:9" s="113" customFormat="1" ht="9.9499999999999993" customHeight="1">
      <c r="A108" s="87"/>
      <c r="B108" s="159"/>
      <c r="C108" s="159"/>
      <c r="D108" s="159"/>
      <c r="E108" s="167"/>
      <c r="F108" s="77"/>
      <c r="G108" s="78"/>
      <c r="H108" s="79"/>
      <c r="I108" s="79"/>
    </row>
    <row r="109" spans="1:9" s="113" customFormat="1" ht="75" customHeight="1">
      <c r="A109" s="87" t="s">
        <v>89</v>
      </c>
      <c r="B109" s="573" t="s">
        <v>152</v>
      </c>
      <c r="C109" s="573"/>
      <c r="D109" s="573"/>
      <c r="E109" s="573"/>
      <c r="F109" s="64"/>
      <c r="G109" s="65"/>
      <c r="H109" s="47"/>
      <c r="I109" s="47"/>
    </row>
    <row r="110" spans="1:9" s="113" customFormat="1" ht="15.75" customHeight="1">
      <c r="A110" s="87"/>
      <c r="B110" s="165"/>
      <c r="C110" s="165"/>
      <c r="D110" s="165"/>
      <c r="E110" s="166" t="s">
        <v>111</v>
      </c>
      <c r="F110" s="73" t="s">
        <v>18</v>
      </c>
      <c r="G110" s="74">
        <v>6.32</v>
      </c>
      <c r="H110" s="75">
        <v>0</v>
      </c>
      <c r="I110" s="75">
        <f>G110*H110</f>
        <v>0</v>
      </c>
    </row>
    <row r="111" spans="1:9" s="113" customFormat="1" ht="15.75" customHeight="1">
      <c r="A111" s="87"/>
      <c r="B111" s="165"/>
      <c r="C111" s="165"/>
      <c r="D111" s="165"/>
      <c r="E111" s="166" t="s">
        <v>75</v>
      </c>
      <c r="F111" s="73" t="s">
        <v>18</v>
      </c>
      <c r="G111" s="74">
        <v>234.15</v>
      </c>
      <c r="H111" s="75">
        <v>0</v>
      </c>
      <c r="I111" s="75">
        <f>G111*H111</f>
        <v>0</v>
      </c>
    </row>
    <row r="112" spans="1:9" s="113" customFormat="1" ht="15.75" customHeight="1">
      <c r="A112" s="87"/>
      <c r="B112" s="165"/>
      <c r="C112" s="165"/>
      <c r="D112" s="165"/>
      <c r="E112" s="166" t="s">
        <v>21</v>
      </c>
      <c r="F112" s="73" t="s">
        <v>18</v>
      </c>
      <c r="G112" s="74">
        <v>139.86000000000001</v>
      </c>
      <c r="H112" s="75">
        <v>0</v>
      </c>
      <c r="I112" s="75">
        <f>G112*H112</f>
        <v>0</v>
      </c>
    </row>
    <row r="113" spans="1:9" s="83" customFormat="1" ht="9.9499999999999993" customHeight="1">
      <c r="A113" s="168"/>
      <c r="B113" s="84"/>
      <c r="C113" s="84"/>
      <c r="D113" s="84"/>
      <c r="E113" s="170"/>
      <c r="F113" s="77"/>
      <c r="G113" s="78"/>
      <c r="H113" s="79"/>
      <c r="I113" s="79"/>
    </row>
    <row r="114" spans="1:9" s="113" customFormat="1" ht="60" customHeight="1">
      <c r="A114" s="87" t="s">
        <v>90</v>
      </c>
      <c r="B114" s="573" t="s">
        <v>154</v>
      </c>
      <c r="C114" s="573"/>
      <c r="D114" s="573"/>
      <c r="E114" s="573"/>
      <c r="F114" s="64"/>
      <c r="G114" s="65"/>
      <c r="H114" s="47"/>
      <c r="I114" s="47"/>
    </row>
    <row r="115" spans="1:9" s="83" customFormat="1" ht="15" customHeight="1">
      <c r="A115" s="168"/>
      <c r="B115" s="164"/>
      <c r="C115" s="164"/>
      <c r="D115" s="164"/>
      <c r="E115" s="169" t="s">
        <v>147</v>
      </c>
      <c r="F115" s="73" t="s">
        <v>18</v>
      </c>
      <c r="G115" s="74">
        <v>1151.55</v>
      </c>
      <c r="H115" s="75">
        <v>0</v>
      </c>
      <c r="I115" s="75">
        <f>G115*H115</f>
        <v>0</v>
      </c>
    </row>
    <row r="116" spans="1:9" s="83" customFormat="1" ht="9.9499999999999993" customHeight="1">
      <c r="A116" s="168"/>
      <c r="B116" s="84"/>
      <c r="C116" s="84"/>
      <c r="D116" s="84"/>
      <c r="E116" s="170"/>
      <c r="F116" s="77"/>
      <c r="G116" s="78"/>
      <c r="H116" s="79"/>
      <c r="I116" s="79"/>
    </row>
    <row r="117" spans="1:9" s="113" customFormat="1" ht="60" customHeight="1">
      <c r="A117" s="87" t="s">
        <v>93</v>
      </c>
      <c r="B117" s="573" t="s">
        <v>155</v>
      </c>
      <c r="C117" s="573"/>
      <c r="D117" s="573"/>
      <c r="E117" s="573"/>
      <c r="F117" s="64"/>
      <c r="G117" s="65"/>
      <c r="H117" s="47"/>
      <c r="I117" s="47"/>
    </row>
    <row r="118" spans="1:9" s="113" customFormat="1" ht="15" customHeight="1">
      <c r="A118" s="87"/>
      <c r="B118" s="165"/>
      <c r="C118" s="165"/>
      <c r="D118" s="165"/>
      <c r="E118" s="166" t="s">
        <v>111</v>
      </c>
      <c r="F118" s="73" t="s">
        <v>18</v>
      </c>
      <c r="G118" s="74">
        <v>397.08</v>
      </c>
      <c r="H118" s="75">
        <v>0</v>
      </c>
      <c r="I118" s="75">
        <f>G118*H118</f>
        <v>0</v>
      </c>
    </row>
    <row r="119" spans="1:9" s="113" customFormat="1" ht="15.75" customHeight="1">
      <c r="A119" s="87"/>
      <c r="B119" s="165"/>
      <c r="C119" s="165"/>
      <c r="D119" s="165"/>
      <c r="E119" s="166" t="s">
        <v>75</v>
      </c>
      <c r="F119" s="73" t="s">
        <v>18</v>
      </c>
      <c r="G119" s="74">
        <v>1274.67</v>
      </c>
      <c r="H119" s="75">
        <v>0</v>
      </c>
      <c r="I119" s="75">
        <f>G119*H119</f>
        <v>0</v>
      </c>
    </row>
    <row r="120" spans="1:9" s="113" customFormat="1" ht="15.75" customHeight="1">
      <c r="A120" s="87"/>
      <c r="B120" s="165"/>
      <c r="C120" s="165"/>
      <c r="D120" s="165"/>
      <c r="E120" s="166" t="s">
        <v>19</v>
      </c>
      <c r="F120" s="73" t="s">
        <v>18</v>
      </c>
      <c r="G120" s="74">
        <v>154.52000000000001</v>
      </c>
      <c r="H120" s="75">
        <v>0</v>
      </c>
      <c r="I120" s="75">
        <f>G120*H120</f>
        <v>0</v>
      </c>
    </row>
    <row r="121" spans="1:9" s="113" customFormat="1" ht="15.75" customHeight="1">
      <c r="A121" s="87"/>
      <c r="B121" s="165"/>
      <c r="C121" s="165"/>
      <c r="D121" s="165"/>
      <c r="E121" s="166" t="s">
        <v>21</v>
      </c>
      <c r="F121" s="73" t="s">
        <v>18</v>
      </c>
      <c r="G121" s="74">
        <v>245.33</v>
      </c>
      <c r="H121" s="75">
        <v>0</v>
      </c>
      <c r="I121" s="75">
        <f>G121*H121</f>
        <v>0</v>
      </c>
    </row>
    <row r="122" spans="1:9" s="113" customFormat="1" ht="15.75" customHeight="1">
      <c r="A122" s="87"/>
      <c r="B122" s="165"/>
      <c r="C122" s="165"/>
      <c r="D122" s="165"/>
      <c r="E122" s="166" t="s">
        <v>156</v>
      </c>
      <c r="F122" s="73" t="s">
        <v>18</v>
      </c>
      <c r="G122" s="74">
        <v>533.41999999999996</v>
      </c>
      <c r="H122" s="75">
        <v>0</v>
      </c>
      <c r="I122" s="75">
        <f>G122*H122</f>
        <v>0</v>
      </c>
    </row>
    <row r="123" spans="1:9" s="113" customFormat="1" ht="9.9499999999999993" customHeight="1">
      <c r="A123" s="87"/>
      <c r="B123" s="159"/>
      <c r="C123" s="159"/>
      <c r="D123" s="159"/>
      <c r="E123" s="167"/>
      <c r="F123" s="77"/>
      <c r="G123" s="78"/>
      <c r="H123" s="79"/>
      <c r="I123" s="79"/>
    </row>
    <row r="124" spans="1:9" s="113" customFormat="1" ht="30" customHeight="1">
      <c r="A124" s="87" t="s">
        <v>98</v>
      </c>
      <c r="B124" s="573" t="s">
        <v>157</v>
      </c>
      <c r="C124" s="573"/>
      <c r="D124" s="573"/>
      <c r="E124" s="573"/>
      <c r="F124" s="64"/>
      <c r="G124" s="65"/>
      <c r="H124" s="47"/>
      <c r="I124" s="47"/>
    </row>
    <row r="125" spans="1:9" s="113" customFormat="1" ht="15" customHeight="1">
      <c r="A125" s="87"/>
      <c r="B125" s="165"/>
      <c r="C125" s="165"/>
      <c r="D125" s="165"/>
      <c r="E125" s="166" t="s">
        <v>75</v>
      </c>
      <c r="F125" s="73" t="s">
        <v>18</v>
      </c>
      <c r="G125" s="74">
        <v>100.93</v>
      </c>
      <c r="H125" s="75">
        <v>0</v>
      </c>
      <c r="I125" s="75">
        <f>G125*H125</f>
        <v>0</v>
      </c>
    </row>
    <row r="126" spans="1:9" s="83" customFormat="1" ht="9.9499999999999993" customHeight="1">
      <c r="A126" s="168"/>
      <c r="B126" s="84"/>
      <c r="C126" s="84"/>
      <c r="D126" s="84"/>
      <c r="E126" s="170"/>
      <c r="F126" s="77"/>
      <c r="G126" s="78"/>
      <c r="H126" s="79"/>
      <c r="I126" s="79"/>
    </row>
    <row r="127" spans="1:9" s="113" customFormat="1" ht="60" customHeight="1">
      <c r="A127" s="87" t="s">
        <v>112</v>
      </c>
      <c r="B127" s="573" t="s">
        <v>159</v>
      </c>
      <c r="C127" s="573"/>
      <c r="D127" s="573"/>
      <c r="E127" s="573"/>
      <c r="F127" s="64"/>
      <c r="G127" s="65"/>
      <c r="H127" s="47"/>
      <c r="I127" s="47"/>
    </row>
    <row r="128" spans="1:9" s="113" customFormat="1" ht="15" customHeight="1">
      <c r="A128" s="87"/>
      <c r="B128" s="165"/>
      <c r="C128" s="165"/>
      <c r="D128" s="165"/>
      <c r="E128" s="166" t="s">
        <v>111</v>
      </c>
      <c r="F128" s="73" t="s">
        <v>18</v>
      </c>
      <c r="G128" s="74">
        <v>70.12</v>
      </c>
      <c r="H128" s="75">
        <v>0</v>
      </c>
      <c r="I128" s="75">
        <f>G128*H128</f>
        <v>0</v>
      </c>
    </row>
    <row r="129" spans="1:9" s="113" customFormat="1" ht="15.75" customHeight="1">
      <c r="A129" s="87"/>
      <c r="B129" s="165"/>
      <c r="C129" s="165"/>
      <c r="D129" s="165"/>
      <c r="E129" s="166" t="s">
        <v>75</v>
      </c>
      <c r="F129" s="73" t="s">
        <v>18</v>
      </c>
      <c r="G129" s="74">
        <v>53.99</v>
      </c>
      <c r="H129" s="75">
        <v>0</v>
      </c>
      <c r="I129" s="75">
        <f>G129*H129</f>
        <v>0</v>
      </c>
    </row>
    <row r="130" spans="1:9" s="113" customFormat="1" ht="15.75" customHeight="1">
      <c r="A130" s="87"/>
      <c r="B130" s="165"/>
      <c r="C130" s="165"/>
      <c r="D130" s="165"/>
      <c r="E130" s="166" t="s">
        <v>19</v>
      </c>
      <c r="F130" s="73" t="s">
        <v>18</v>
      </c>
      <c r="G130" s="74">
        <v>22.38</v>
      </c>
      <c r="H130" s="75">
        <v>0</v>
      </c>
      <c r="I130" s="75">
        <f>G130*H130</f>
        <v>0</v>
      </c>
    </row>
    <row r="131" spans="1:9" s="113" customFormat="1" ht="9.9499999999999993" customHeight="1">
      <c r="A131" s="87"/>
      <c r="B131" s="159"/>
      <c r="C131" s="159"/>
      <c r="D131" s="159"/>
      <c r="E131" s="167"/>
      <c r="F131" s="77"/>
      <c r="G131" s="78"/>
      <c r="H131" s="79"/>
      <c r="I131" s="79"/>
    </row>
    <row r="132" spans="1:9" s="113" customFormat="1" ht="60" customHeight="1">
      <c r="A132" s="87" t="s">
        <v>137</v>
      </c>
      <c r="B132" s="573" t="s">
        <v>158</v>
      </c>
      <c r="C132" s="573"/>
      <c r="D132" s="573"/>
      <c r="E132" s="573"/>
      <c r="F132" s="64"/>
      <c r="G132" s="65"/>
      <c r="H132" s="47"/>
      <c r="I132" s="47"/>
    </row>
    <row r="133" spans="1:9" s="83" customFormat="1" ht="15" customHeight="1">
      <c r="A133" s="168"/>
      <c r="B133" s="164"/>
      <c r="C133" s="164"/>
      <c r="D133" s="164"/>
      <c r="E133" s="169" t="s">
        <v>147</v>
      </c>
      <c r="F133" s="73" t="s">
        <v>18</v>
      </c>
      <c r="G133" s="74">
        <v>1162.7</v>
      </c>
      <c r="H133" s="75">
        <v>0</v>
      </c>
      <c r="I133" s="75">
        <f>G133*H133</f>
        <v>0</v>
      </c>
    </row>
    <row r="134" spans="1:9" s="83" customFormat="1" ht="9.9499999999999993" customHeight="1">
      <c r="A134" s="168"/>
      <c r="B134" s="84"/>
      <c r="C134" s="84"/>
      <c r="D134" s="84"/>
      <c r="E134" s="170"/>
      <c r="F134" s="77"/>
      <c r="G134" s="78"/>
      <c r="H134" s="79"/>
      <c r="I134" s="79"/>
    </row>
    <row r="135" spans="1:9" s="113" customFormat="1" ht="45" customHeight="1">
      <c r="A135" s="87" t="s">
        <v>160</v>
      </c>
      <c r="B135" s="573" t="s">
        <v>161</v>
      </c>
      <c r="C135" s="573"/>
      <c r="D135" s="573"/>
      <c r="E135" s="573"/>
      <c r="F135" s="64"/>
      <c r="G135" s="65"/>
      <c r="H135" s="47"/>
      <c r="I135" s="47"/>
    </row>
    <row r="136" spans="1:9" s="113" customFormat="1" ht="15" customHeight="1">
      <c r="A136" s="87"/>
      <c r="B136" s="165"/>
      <c r="C136" s="165"/>
      <c r="D136" s="165"/>
      <c r="E136" s="166" t="s">
        <v>111</v>
      </c>
      <c r="F136" s="73" t="s">
        <v>18</v>
      </c>
      <c r="G136" s="74">
        <v>80.39</v>
      </c>
      <c r="H136" s="75">
        <v>0</v>
      </c>
      <c r="I136" s="75">
        <f>G136*H136</f>
        <v>0</v>
      </c>
    </row>
    <row r="137" spans="1:9" s="113" customFormat="1" ht="15" customHeight="1">
      <c r="A137" s="87"/>
      <c r="B137" s="165"/>
      <c r="C137" s="165"/>
      <c r="D137" s="165"/>
      <c r="E137" s="166" t="s">
        <v>75</v>
      </c>
      <c r="F137" s="73" t="s">
        <v>18</v>
      </c>
      <c r="G137" s="74">
        <v>251.14</v>
      </c>
      <c r="H137" s="75">
        <v>0</v>
      </c>
      <c r="I137" s="75">
        <f>G137*H137</f>
        <v>0</v>
      </c>
    </row>
    <row r="138" spans="1:9" s="113" customFormat="1" ht="15.75" customHeight="1">
      <c r="A138" s="87"/>
      <c r="B138" s="165"/>
      <c r="C138" s="165"/>
      <c r="D138" s="165"/>
      <c r="E138" s="166" t="s">
        <v>19</v>
      </c>
      <c r="F138" s="73" t="s">
        <v>18</v>
      </c>
      <c r="G138" s="74">
        <v>453.56</v>
      </c>
      <c r="H138" s="75">
        <v>0</v>
      </c>
      <c r="I138" s="75">
        <f>G138*H138</f>
        <v>0</v>
      </c>
    </row>
    <row r="139" spans="1:9" s="83" customFormat="1" ht="9.9499999999999993" customHeight="1">
      <c r="A139" s="168"/>
      <c r="B139" s="84"/>
      <c r="C139" s="84"/>
      <c r="D139" s="84"/>
      <c r="E139" s="170"/>
      <c r="F139" s="77"/>
      <c r="G139" s="78"/>
      <c r="H139" s="79"/>
      <c r="I139" s="79"/>
    </row>
    <row r="140" spans="1:9" s="113" customFormat="1" ht="60" customHeight="1">
      <c r="A140" s="87" t="s">
        <v>162</v>
      </c>
      <c r="B140" s="570" t="s">
        <v>163</v>
      </c>
      <c r="C140" s="570"/>
      <c r="D140" s="570"/>
      <c r="E140" s="570"/>
      <c r="F140" s="73" t="s">
        <v>9</v>
      </c>
      <c r="G140" s="74">
        <v>9</v>
      </c>
      <c r="H140" s="75">
        <v>0</v>
      </c>
      <c r="I140" s="75">
        <f>G140*H140</f>
        <v>0</v>
      </c>
    </row>
    <row r="141" spans="1:9" s="113" customFormat="1" ht="9.9499999999999993" customHeight="1">
      <c r="A141" s="87"/>
      <c r="B141" s="103"/>
      <c r="C141" s="103"/>
      <c r="D141" s="103"/>
      <c r="E141" s="103"/>
      <c r="F141" s="77"/>
      <c r="G141" s="78"/>
      <c r="H141" s="79"/>
      <c r="I141" s="79"/>
    </row>
    <row r="142" spans="1:9" s="113" customFormat="1" ht="75" customHeight="1">
      <c r="A142" s="87" t="s">
        <v>234</v>
      </c>
      <c r="B142" s="570" t="s">
        <v>338</v>
      </c>
      <c r="C142" s="570"/>
      <c r="D142" s="570"/>
      <c r="E142" s="570"/>
      <c r="F142" s="73" t="s">
        <v>9</v>
      </c>
      <c r="G142" s="74">
        <v>26</v>
      </c>
      <c r="H142" s="75">
        <v>0</v>
      </c>
      <c r="I142" s="75">
        <f>G142*H142</f>
        <v>0</v>
      </c>
    </row>
    <row r="143" spans="1:9" s="113" customFormat="1" ht="15" customHeight="1" thickBot="1">
      <c r="A143" s="51"/>
      <c r="B143" s="66"/>
      <c r="C143" s="66"/>
      <c r="D143" s="66"/>
      <c r="E143" s="66"/>
      <c r="F143" s="62"/>
      <c r="G143" s="67"/>
      <c r="H143" s="86" t="s">
        <v>8</v>
      </c>
      <c r="I143" s="561">
        <f>SUM(I95:I142)</f>
        <v>0</v>
      </c>
    </row>
    <row r="144" spans="1:9" s="25" customFormat="1" ht="15.95" customHeight="1" thickTop="1">
      <c r="A144" s="51"/>
      <c r="B144" s="66"/>
      <c r="C144" s="66"/>
      <c r="D144" s="66"/>
      <c r="E144" s="66"/>
      <c r="F144" s="62"/>
      <c r="G144" s="67"/>
      <c r="H144" s="49"/>
      <c r="I144" s="47"/>
    </row>
    <row r="145" spans="1:9" s="100" customFormat="1" ht="15.95" customHeight="1">
      <c r="A145" s="97"/>
      <c r="B145" s="98" t="s">
        <v>61</v>
      </c>
      <c r="C145" s="97"/>
      <c r="D145" s="97"/>
      <c r="E145" s="97"/>
      <c r="F145" s="99"/>
      <c r="G145" s="562"/>
      <c r="H145" s="548"/>
      <c r="I145" s="548"/>
    </row>
    <row r="146" spans="1:9" s="100" customFormat="1" ht="9.9499999999999993" customHeight="1">
      <c r="A146" s="97"/>
      <c r="B146" s="98"/>
      <c r="C146" s="97"/>
      <c r="D146" s="97"/>
      <c r="E146" s="97"/>
      <c r="F146" s="99"/>
      <c r="G146" s="562"/>
      <c r="H146" s="548"/>
      <c r="I146" s="548"/>
    </row>
    <row r="147" spans="1:9" s="113" customFormat="1" ht="60" customHeight="1">
      <c r="A147" s="87" t="s">
        <v>16</v>
      </c>
      <c r="B147" s="570" t="s">
        <v>164</v>
      </c>
      <c r="C147" s="570"/>
      <c r="D147" s="570"/>
      <c r="E147" s="570"/>
      <c r="F147" s="73" t="s">
        <v>43</v>
      </c>
      <c r="G147" s="74">
        <v>13.6</v>
      </c>
      <c r="H147" s="75">
        <v>0</v>
      </c>
      <c r="I147" s="75">
        <f>G147*H147</f>
        <v>0</v>
      </c>
    </row>
    <row r="148" spans="1:9" s="113" customFormat="1" ht="9.9499999999999993" customHeight="1">
      <c r="A148" s="87"/>
      <c r="B148" s="103"/>
      <c r="C148" s="103"/>
      <c r="D148" s="103"/>
      <c r="E148" s="103"/>
      <c r="F148" s="77"/>
      <c r="G148" s="78"/>
      <c r="H148" s="79"/>
      <c r="I148" s="79"/>
    </row>
    <row r="149" spans="1:9" s="113" customFormat="1" ht="45" customHeight="1">
      <c r="A149" s="87" t="s">
        <v>17</v>
      </c>
      <c r="B149" s="570" t="s">
        <v>165</v>
      </c>
      <c r="C149" s="570"/>
      <c r="D149" s="570"/>
      <c r="E149" s="570"/>
      <c r="F149" s="73" t="s">
        <v>43</v>
      </c>
      <c r="G149" s="74">
        <v>2</v>
      </c>
      <c r="H149" s="75">
        <v>0</v>
      </c>
      <c r="I149" s="75">
        <f>G149*H149</f>
        <v>0</v>
      </c>
    </row>
    <row r="150" spans="1:9" s="100" customFormat="1" ht="9.9499999999999993" customHeight="1">
      <c r="A150" s="97"/>
      <c r="B150" s="98"/>
      <c r="C150" s="97"/>
      <c r="D150" s="97"/>
      <c r="E150" s="97"/>
      <c r="F150" s="99"/>
      <c r="G150" s="562"/>
      <c r="H150" s="548"/>
      <c r="I150" s="548"/>
    </row>
    <row r="151" spans="1:9" s="113" customFormat="1" ht="60" customHeight="1">
      <c r="A151" s="87" t="s">
        <v>94</v>
      </c>
      <c r="B151" s="570" t="s">
        <v>166</v>
      </c>
      <c r="C151" s="570"/>
      <c r="D151" s="570"/>
      <c r="E151" s="570"/>
      <c r="F151" s="73" t="s">
        <v>43</v>
      </c>
      <c r="G151" s="74">
        <v>67.5</v>
      </c>
      <c r="H151" s="75">
        <v>0</v>
      </c>
      <c r="I151" s="75">
        <f>G151*H151</f>
        <v>0</v>
      </c>
    </row>
    <row r="152" spans="1:9" s="113" customFormat="1" ht="9.9499999999999993" customHeight="1">
      <c r="A152" s="87"/>
      <c r="B152" s="103"/>
      <c r="C152" s="103"/>
      <c r="D152" s="103"/>
      <c r="E152" s="103"/>
      <c r="F152" s="77"/>
      <c r="G152" s="78"/>
      <c r="H152" s="79"/>
      <c r="I152" s="79"/>
    </row>
    <row r="153" spans="1:9" s="113" customFormat="1" ht="60" customHeight="1">
      <c r="A153" s="87" t="s">
        <v>20</v>
      </c>
      <c r="B153" s="570" t="s">
        <v>167</v>
      </c>
      <c r="C153" s="570"/>
      <c r="D153" s="570"/>
      <c r="E153" s="570"/>
      <c r="F153" s="73" t="s">
        <v>43</v>
      </c>
      <c r="G153" s="74">
        <v>15.9</v>
      </c>
      <c r="H153" s="75">
        <v>0</v>
      </c>
      <c r="I153" s="75">
        <f>G153*H153</f>
        <v>0</v>
      </c>
    </row>
    <row r="154" spans="1:9" s="113" customFormat="1" ht="9.9499999999999993" customHeight="1">
      <c r="A154" s="87"/>
      <c r="B154" s="103"/>
      <c r="C154" s="103"/>
      <c r="D154" s="103"/>
      <c r="E154" s="103"/>
      <c r="F154" s="77"/>
      <c r="G154" s="78"/>
      <c r="H154" s="79"/>
      <c r="I154" s="79"/>
    </row>
    <row r="155" spans="1:9" s="113" customFormat="1" ht="60" customHeight="1">
      <c r="A155" s="87" t="s">
        <v>114</v>
      </c>
      <c r="B155" s="570" t="s">
        <v>168</v>
      </c>
      <c r="C155" s="570"/>
      <c r="D155" s="570"/>
      <c r="E155" s="570"/>
      <c r="F155" s="73" t="s">
        <v>43</v>
      </c>
      <c r="G155" s="74">
        <v>2.2999999999999998</v>
      </c>
      <c r="H155" s="75">
        <v>0</v>
      </c>
      <c r="I155" s="75">
        <f>G155*H155</f>
        <v>0</v>
      </c>
    </row>
    <row r="156" spans="1:9" s="113" customFormat="1" ht="9.9499999999999993" customHeight="1">
      <c r="A156" s="87"/>
      <c r="B156" s="103"/>
      <c r="C156" s="103"/>
      <c r="D156" s="103"/>
      <c r="E156" s="103"/>
      <c r="F156" s="77"/>
      <c r="G156" s="78"/>
      <c r="H156" s="79"/>
      <c r="I156" s="79"/>
    </row>
    <row r="157" spans="1:9" s="113" customFormat="1" ht="60" customHeight="1">
      <c r="A157" s="87" t="s">
        <v>115</v>
      </c>
      <c r="B157" s="570" t="s">
        <v>192</v>
      </c>
      <c r="C157" s="570"/>
      <c r="D157" s="570"/>
      <c r="E157" s="570"/>
      <c r="F157" s="73" t="s">
        <v>43</v>
      </c>
      <c r="G157" s="74">
        <v>8.6999999999999993</v>
      </c>
      <c r="H157" s="75">
        <v>0</v>
      </c>
      <c r="I157" s="75">
        <f>G157*H157</f>
        <v>0</v>
      </c>
    </row>
    <row r="158" spans="1:9" s="113" customFormat="1" ht="9.9499999999999993" customHeight="1">
      <c r="A158" s="87"/>
      <c r="B158" s="103"/>
      <c r="C158" s="103"/>
      <c r="D158" s="103"/>
      <c r="E158" s="103"/>
      <c r="F158" s="77"/>
      <c r="G158" s="78"/>
      <c r="H158" s="79"/>
      <c r="I158" s="79"/>
    </row>
    <row r="159" spans="1:9" s="113" customFormat="1" ht="60" customHeight="1">
      <c r="A159" s="87" t="s">
        <v>116</v>
      </c>
      <c r="B159" s="570" t="s">
        <v>169</v>
      </c>
      <c r="C159" s="570"/>
      <c r="D159" s="570"/>
      <c r="E159" s="570"/>
      <c r="F159" s="73" t="s">
        <v>43</v>
      </c>
      <c r="G159" s="74">
        <v>9.5</v>
      </c>
      <c r="H159" s="75">
        <v>0</v>
      </c>
      <c r="I159" s="75">
        <f>G159*H159</f>
        <v>0</v>
      </c>
    </row>
    <row r="160" spans="1:9" s="113" customFormat="1" ht="9.9499999999999993" customHeight="1">
      <c r="A160" s="87"/>
      <c r="B160" s="103"/>
      <c r="C160" s="103"/>
      <c r="D160" s="103"/>
      <c r="E160" s="103"/>
      <c r="F160" s="77"/>
      <c r="G160" s="78"/>
      <c r="H160" s="79"/>
      <c r="I160" s="79"/>
    </row>
    <row r="161" spans="1:9" s="113" customFormat="1" ht="60" customHeight="1">
      <c r="A161" s="87" t="s">
        <v>170</v>
      </c>
      <c r="B161" s="570" t="s">
        <v>201</v>
      </c>
      <c r="C161" s="570"/>
      <c r="D161" s="570"/>
      <c r="E161" s="570"/>
      <c r="F161" s="73" t="s">
        <v>43</v>
      </c>
      <c r="G161" s="74">
        <v>62.5</v>
      </c>
      <c r="H161" s="75">
        <v>0</v>
      </c>
      <c r="I161" s="75">
        <f>G161*H161</f>
        <v>0</v>
      </c>
    </row>
    <row r="162" spans="1:9" s="113" customFormat="1" ht="9.9499999999999993" customHeight="1">
      <c r="A162" s="87"/>
      <c r="B162" s="103"/>
      <c r="C162" s="103"/>
      <c r="D162" s="103"/>
      <c r="E162" s="103"/>
      <c r="F162" s="77"/>
      <c r="G162" s="78"/>
      <c r="H162" s="79"/>
      <c r="I162" s="79"/>
    </row>
    <row r="163" spans="1:9" s="113" customFormat="1" ht="75" customHeight="1">
      <c r="A163" s="87" t="s">
        <v>171</v>
      </c>
      <c r="B163" s="570" t="s">
        <v>202</v>
      </c>
      <c r="C163" s="570"/>
      <c r="D163" s="570"/>
      <c r="E163" s="570"/>
      <c r="F163" s="73" t="s">
        <v>43</v>
      </c>
      <c r="G163" s="74">
        <v>21.2</v>
      </c>
      <c r="H163" s="75">
        <v>0</v>
      </c>
      <c r="I163" s="75">
        <f>G163*H163</f>
        <v>0</v>
      </c>
    </row>
    <row r="164" spans="1:9" s="113" customFormat="1" ht="9.9499999999999993" customHeight="1">
      <c r="A164" s="87"/>
      <c r="B164" s="103"/>
      <c r="C164" s="103"/>
      <c r="D164" s="103"/>
      <c r="E164" s="103"/>
      <c r="F164" s="77"/>
      <c r="G164" s="78"/>
      <c r="H164" s="79"/>
      <c r="I164" s="79"/>
    </row>
    <row r="165" spans="1:9" s="113" customFormat="1" ht="60" customHeight="1">
      <c r="A165" s="87" t="s">
        <v>172</v>
      </c>
      <c r="B165" s="570" t="s">
        <v>203</v>
      </c>
      <c r="C165" s="570"/>
      <c r="D165" s="570"/>
      <c r="E165" s="570"/>
      <c r="F165" s="73" t="s">
        <v>43</v>
      </c>
      <c r="G165" s="74">
        <v>10.3</v>
      </c>
      <c r="H165" s="75">
        <v>0</v>
      </c>
      <c r="I165" s="75">
        <f>G165*H165</f>
        <v>0</v>
      </c>
    </row>
    <row r="166" spans="1:9" s="113" customFormat="1" ht="9.9499999999999993" customHeight="1">
      <c r="A166" s="87"/>
      <c r="B166" s="103"/>
      <c r="C166" s="103"/>
      <c r="D166" s="103"/>
      <c r="E166" s="103"/>
      <c r="F166" s="77"/>
      <c r="G166" s="78"/>
      <c r="H166" s="79"/>
      <c r="I166" s="79"/>
    </row>
    <row r="167" spans="1:9" s="113" customFormat="1" ht="60" customHeight="1">
      <c r="A167" s="87" t="s">
        <v>173</v>
      </c>
      <c r="B167" s="570" t="s">
        <v>204</v>
      </c>
      <c r="C167" s="570"/>
      <c r="D167" s="570"/>
      <c r="E167" s="570"/>
      <c r="F167" s="73" t="s">
        <v>43</v>
      </c>
      <c r="G167" s="74">
        <v>14.6</v>
      </c>
      <c r="H167" s="75">
        <v>0</v>
      </c>
      <c r="I167" s="75">
        <f>G167*H167</f>
        <v>0</v>
      </c>
    </row>
    <row r="168" spans="1:9" s="113" customFormat="1" ht="9.9499999999999993" customHeight="1">
      <c r="A168" s="87"/>
      <c r="B168" s="103"/>
      <c r="C168" s="103"/>
      <c r="D168" s="103"/>
      <c r="E168" s="103"/>
      <c r="F168" s="77"/>
      <c r="G168" s="78"/>
      <c r="H168" s="79"/>
      <c r="I168" s="79"/>
    </row>
    <row r="169" spans="1:9" s="113" customFormat="1" ht="75" customHeight="1">
      <c r="A169" s="87" t="s">
        <v>174</v>
      </c>
      <c r="B169" s="570" t="s">
        <v>252</v>
      </c>
      <c r="C169" s="570"/>
      <c r="D169" s="570"/>
      <c r="E169" s="570"/>
      <c r="F169" s="73" t="s">
        <v>43</v>
      </c>
      <c r="G169" s="74">
        <v>4.0999999999999996</v>
      </c>
      <c r="H169" s="75">
        <v>0</v>
      </c>
      <c r="I169" s="75">
        <f>G169*H169</f>
        <v>0</v>
      </c>
    </row>
    <row r="170" spans="1:9" s="113" customFormat="1" ht="9.9499999999999993" customHeight="1">
      <c r="A170" s="87"/>
      <c r="B170" s="103"/>
      <c r="C170" s="103"/>
      <c r="D170" s="103"/>
      <c r="E170" s="103"/>
      <c r="F170" s="77"/>
      <c r="G170" s="78"/>
      <c r="H170" s="79"/>
      <c r="I170" s="79"/>
    </row>
    <row r="171" spans="1:9" s="113" customFormat="1" ht="60" customHeight="1">
      <c r="A171" s="87" t="s">
        <v>175</v>
      </c>
      <c r="B171" s="570" t="s">
        <v>205</v>
      </c>
      <c r="C171" s="570"/>
      <c r="D171" s="570"/>
      <c r="E171" s="570"/>
      <c r="F171" s="73" t="s">
        <v>43</v>
      </c>
      <c r="G171" s="74">
        <v>11.2</v>
      </c>
      <c r="H171" s="75">
        <v>0</v>
      </c>
      <c r="I171" s="75">
        <f>G171*H171</f>
        <v>0</v>
      </c>
    </row>
    <row r="172" spans="1:9" s="113" customFormat="1" ht="9.9499999999999993" customHeight="1">
      <c r="A172" s="87"/>
      <c r="B172" s="103"/>
      <c r="C172" s="103"/>
      <c r="D172" s="103"/>
      <c r="E172" s="103"/>
      <c r="F172" s="77"/>
      <c r="G172" s="78"/>
      <c r="H172" s="79"/>
      <c r="I172" s="79"/>
    </row>
    <row r="173" spans="1:9" s="113" customFormat="1" ht="45" customHeight="1">
      <c r="A173" s="87" t="s">
        <v>176</v>
      </c>
      <c r="B173" s="570" t="s">
        <v>177</v>
      </c>
      <c r="C173" s="570"/>
      <c r="D173" s="570"/>
      <c r="E173" s="570"/>
      <c r="F173" s="73" t="s">
        <v>43</v>
      </c>
      <c r="G173" s="74">
        <v>214</v>
      </c>
      <c r="H173" s="75">
        <v>0</v>
      </c>
      <c r="I173" s="75">
        <f>G173*H173</f>
        <v>0</v>
      </c>
    </row>
    <row r="174" spans="1:9" s="113" customFormat="1" ht="9.9499999999999993" customHeight="1">
      <c r="A174" s="87"/>
      <c r="B174" s="103"/>
      <c r="C174" s="103"/>
      <c r="D174" s="103"/>
      <c r="E174" s="103"/>
      <c r="F174" s="77"/>
      <c r="G174" s="78"/>
      <c r="H174" s="79"/>
      <c r="I174" s="79"/>
    </row>
    <row r="175" spans="1:9" s="113" customFormat="1" ht="60" customHeight="1">
      <c r="A175" s="87" t="s">
        <v>178</v>
      </c>
      <c r="B175" s="570" t="s">
        <v>179</v>
      </c>
      <c r="C175" s="570"/>
      <c r="D175" s="570"/>
      <c r="E175" s="570"/>
      <c r="F175" s="73" t="s">
        <v>43</v>
      </c>
      <c r="G175" s="74">
        <v>7</v>
      </c>
      <c r="H175" s="75">
        <v>0</v>
      </c>
      <c r="I175" s="75">
        <f>G175*H175</f>
        <v>0</v>
      </c>
    </row>
    <row r="176" spans="1:9" s="113" customFormat="1" ht="9.9499999999999993" customHeight="1">
      <c r="A176" s="87"/>
      <c r="B176" s="103"/>
      <c r="C176" s="103"/>
      <c r="D176" s="103"/>
      <c r="E176" s="103"/>
      <c r="F176" s="77"/>
      <c r="G176" s="78"/>
      <c r="H176" s="79"/>
      <c r="I176" s="79"/>
    </row>
    <row r="177" spans="1:9" s="113" customFormat="1" ht="60" customHeight="1">
      <c r="A177" s="87" t="s">
        <v>180</v>
      </c>
      <c r="B177" s="570" t="s">
        <v>181</v>
      </c>
      <c r="C177" s="570"/>
      <c r="D177" s="570"/>
      <c r="E177" s="570"/>
      <c r="F177" s="73" t="s">
        <v>43</v>
      </c>
      <c r="G177" s="74">
        <v>3.5</v>
      </c>
      <c r="H177" s="75">
        <v>0</v>
      </c>
      <c r="I177" s="75">
        <f>G177*H177</f>
        <v>0</v>
      </c>
    </row>
    <row r="178" spans="1:9" s="113" customFormat="1" ht="9.9499999999999993" customHeight="1">
      <c r="A178" s="87"/>
      <c r="B178" s="103"/>
      <c r="C178" s="103"/>
      <c r="D178" s="103"/>
      <c r="E178" s="103"/>
      <c r="F178" s="77"/>
      <c r="G178" s="78"/>
      <c r="H178" s="79"/>
      <c r="I178" s="79"/>
    </row>
    <row r="179" spans="1:9" s="113" customFormat="1" ht="60" customHeight="1">
      <c r="A179" s="87" t="s">
        <v>182</v>
      </c>
      <c r="B179" s="570" t="s">
        <v>183</v>
      </c>
      <c r="C179" s="570"/>
      <c r="D179" s="570"/>
      <c r="E179" s="570"/>
      <c r="F179" s="73" t="s">
        <v>43</v>
      </c>
      <c r="G179" s="74">
        <v>1.8</v>
      </c>
      <c r="H179" s="75">
        <v>0</v>
      </c>
      <c r="I179" s="75">
        <f>G179*H179</f>
        <v>0</v>
      </c>
    </row>
    <row r="180" spans="1:9" s="113" customFormat="1" ht="9.9499999999999993" customHeight="1">
      <c r="A180" s="87"/>
      <c r="B180" s="103"/>
      <c r="C180" s="103"/>
      <c r="D180" s="103"/>
      <c r="E180" s="103"/>
      <c r="F180" s="77"/>
      <c r="G180" s="78"/>
      <c r="H180" s="79"/>
      <c r="I180" s="79"/>
    </row>
    <row r="181" spans="1:9" s="113" customFormat="1" ht="60" customHeight="1">
      <c r="A181" s="87" t="s">
        <v>184</v>
      </c>
      <c r="B181" s="570" t="s">
        <v>185</v>
      </c>
      <c r="C181" s="570"/>
      <c r="D181" s="570"/>
      <c r="E181" s="570"/>
      <c r="F181" s="73" t="s">
        <v>43</v>
      </c>
      <c r="G181" s="74">
        <v>3.7</v>
      </c>
      <c r="H181" s="75">
        <v>0</v>
      </c>
      <c r="I181" s="75">
        <f>G181*H181</f>
        <v>0</v>
      </c>
    </row>
    <row r="182" spans="1:9" s="113" customFormat="1" ht="9.9499999999999993" customHeight="1">
      <c r="A182" s="87"/>
      <c r="B182" s="103"/>
      <c r="C182" s="103"/>
      <c r="D182" s="103"/>
      <c r="E182" s="103"/>
      <c r="F182" s="77"/>
      <c r="G182" s="78"/>
      <c r="H182" s="79"/>
      <c r="I182" s="79"/>
    </row>
    <row r="183" spans="1:9" s="113" customFormat="1" ht="60" customHeight="1">
      <c r="A183" s="87" t="s">
        <v>186</v>
      </c>
      <c r="B183" s="570" t="s">
        <v>187</v>
      </c>
      <c r="C183" s="570"/>
      <c r="D183" s="570"/>
      <c r="E183" s="570"/>
      <c r="F183" s="73" t="s">
        <v>43</v>
      </c>
      <c r="G183" s="74">
        <v>2.65</v>
      </c>
      <c r="H183" s="75">
        <v>0</v>
      </c>
      <c r="I183" s="75">
        <f>G183*H183</f>
        <v>0</v>
      </c>
    </row>
    <row r="184" spans="1:9" s="113" customFormat="1" ht="9.9499999999999993" customHeight="1">
      <c r="A184" s="87"/>
      <c r="B184" s="103"/>
      <c r="C184" s="103"/>
      <c r="D184" s="103"/>
      <c r="E184" s="103"/>
      <c r="F184" s="77"/>
      <c r="G184" s="78"/>
      <c r="H184" s="79"/>
      <c r="I184" s="79"/>
    </row>
    <row r="185" spans="1:9" s="113" customFormat="1" ht="60" customHeight="1">
      <c r="A185" s="87" t="s">
        <v>188</v>
      </c>
      <c r="B185" s="570" t="s">
        <v>189</v>
      </c>
      <c r="C185" s="570"/>
      <c r="D185" s="570"/>
      <c r="E185" s="570"/>
      <c r="F185" s="73" t="s">
        <v>43</v>
      </c>
      <c r="G185" s="74">
        <v>2.5</v>
      </c>
      <c r="H185" s="75">
        <v>0</v>
      </c>
      <c r="I185" s="75">
        <f>G185*H185</f>
        <v>0</v>
      </c>
    </row>
    <row r="186" spans="1:9" s="113" customFormat="1" ht="9.9499999999999993" customHeight="1">
      <c r="A186" s="87"/>
      <c r="B186" s="103"/>
      <c r="C186" s="103"/>
      <c r="D186" s="103"/>
      <c r="E186" s="103"/>
      <c r="F186" s="77"/>
      <c r="G186" s="78"/>
      <c r="H186" s="79"/>
      <c r="I186" s="79"/>
    </row>
    <row r="187" spans="1:9" s="113" customFormat="1" ht="60" customHeight="1">
      <c r="A187" s="87" t="s">
        <v>190</v>
      </c>
      <c r="B187" s="570" t="s">
        <v>191</v>
      </c>
      <c r="C187" s="570"/>
      <c r="D187" s="570"/>
      <c r="E187" s="570"/>
      <c r="F187" s="73" t="s">
        <v>43</v>
      </c>
      <c r="G187" s="74">
        <v>1.1000000000000001</v>
      </c>
      <c r="H187" s="75">
        <v>0</v>
      </c>
      <c r="I187" s="75">
        <f>G187*H187</f>
        <v>0</v>
      </c>
    </row>
    <row r="188" spans="1:9" s="113" customFormat="1" ht="9.9499999999999993" customHeight="1">
      <c r="A188" s="87"/>
      <c r="B188" s="103"/>
      <c r="C188" s="103"/>
      <c r="D188" s="103"/>
      <c r="E188" s="103"/>
      <c r="F188" s="77"/>
      <c r="G188" s="78"/>
      <c r="H188" s="79"/>
      <c r="I188" s="79"/>
    </row>
    <row r="189" spans="1:9" s="113" customFormat="1" ht="60" customHeight="1">
      <c r="A189" s="87" t="s">
        <v>193</v>
      </c>
      <c r="B189" s="570" t="s">
        <v>194</v>
      </c>
      <c r="C189" s="570"/>
      <c r="D189" s="570"/>
      <c r="E189" s="570"/>
      <c r="F189" s="73" t="s">
        <v>43</v>
      </c>
      <c r="G189" s="74">
        <v>4.7</v>
      </c>
      <c r="H189" s="75">
        <v>0</v>
      </c>
      <c r="I189" s="75">
        <f>G189*H189</f>
        <v>0</v>
      </c>
    </row>
    <row r="190" spans="1:9" s="113" customFormat="1" ht="9.9499999999999993" customHeight="1">
      <c r="A190" s="87"/>
      <c r="B190" s="103"/>
      <c r="C190" s="103"/>
      <c r="D190" s="103"/>
      <c r="E190" s="103"/>
      <c r="F190" s="77"/>
      <c r="G190" s="78"/>
      <c r="H190" s="79"/>
      <c r="I190" s="79"/>
    </row>
    <row r="191" spans="1:9" s="113" customFormat="1" ht="45" customHeight="1">
      <c r="A191" s="87" t="s">
        <v>195</v>
      </c>
      <c r="B191" s="570" t="s">
        <v>198</v>
      </c>
      <c r="C191" s="570"/>
      <c r="D191" s="570"/>
      <c r="E191" s="570"/>
      <c r="F191" s="73" t="s">
        <v>43</v>
      </c>
      <c r="G191" s="74">
        <v>1.85</v>
      </c>
      <c r="H191" s="75">
        <v>0</v>
      </c>
      <c r="I191" s="75">
        <f>G191*H191</f>
        <v>0</v>
      </c>
    </row>
    <row r="192" spans="1:9" s="113" customFormat="1" ht="9.9499999999999993" customHeight="1">
      <c r="A192" s="87"/>
      <c r="B192" s="103"/>
      <c r="C192" s="103"/>
      <c r="D192" s="103"/>
      <c r="E192" s="103"/>
      <c r="F192" s="77"/>
      <c r="G192" s="78"/>
      <c r="H192" s="79"/>
      <c r="I192" s="79"/>
    </row>
    <row r="193" spans="1:9" s="113" customFormat="1" ht="60" customHeight="1">
      <c r="A193" s="87" t="s">
        <v>196</v>
      </c>
      <c r="B193" s="570" t="s">
        <v>197</v>
      </c>
      <c r="C193" s="570"/>
      <c r="D193" s="570"/>
      <c r="E193" s="570"/>
      <c r="F193" s="73" t="s">
        <v>43</v>
      </c>
      <c r="G193" s="74">
        <v>0.9</v>
      </c>
      <c r="H193" s="75">
        <v>0</v>
      </c>
      <c r="I193" s="75">
        <f>G193*H193</f>
        <v>0</v>
      </c>
    </row>
    <row r="194" spans="1:9" s="113" customFormat="1" ht="9.9499999999999993" customHeight="1">
      <c r="A194" s="87"/>
      <c r="B194" s="103"/>
      <c r="C194" s="103"/>
      <c r="D194" s="103"/>
      <c r="E194" s="103"/>
      <c r="F194" s="77"/>
      <c r="G194" s="78"/>
      <c r="H194" s="79"/>
      <c r="I194" s="79"/>
    </row>
    <row r="195" spans="1:9" s="113" customFormat="1" ht="75" customHeight="1">
      <c r="A195" s="87" t="s">
        <v>199</v>
      </c>
      <c r="B195" s="570" t="s">
        <v>200</v>
      </c>
      <c r="C195" s="570"/>
      <c r="D195" s="570"/>
      <c r="E195" s="570"/>
      <c r="F195" s="73" t="s">
        <v>43</v>
      </c>
      <c r="G195" s="74">
        <v>3.7</v>
      </c>
      <c r="H195" s="75">
        <v>0</v>
      </c>
      <c r="I195" s="75">
        <f>G195*H195</f>
        <v>0</v>
      </c>
    </row>
    <row r="196" spans="1:9" s="113" customFormat="1" ht="9.9499999999999993" customHeight="1">
      <c r="A196" s="87"/>
      <c r="B196" s="103"/>
      <c r="C196" s="103"/>
      <c r="D196" s="103"/>
      <c r="E196" s="103"/>
      <c r="F196" s="77"/>
      <c r="G196" s="78"/>
      <c r="H196" s="79"/>
      <c r="I196" s="79"/>
    </row>
    <row r="197" spans="1:9" s="113" customFormat="1" ht="60" customHeight="1">
      <c r="A197" s="87" t="s">
        <v>206</v>
      </c>
      <c r="B197" s="570" t="s">
        <v>207</v>
      </c>
      <c r="C197" s="570"/>
      <c r="D197" s="570"/>
      <c r="E197" s="570"/>
      <c r="F197" s="73" t="s">
        <v>43</v>
      </c>
      <c r="G197" s="74">
        <v>1.7</v>
      </c>
      <c r="H197" s="75">
        <v>0</v>
      </c>
      <c r="I197" s="75">
        <f>G197*H197</f>
        <v>0</v>
      </c>
    </row>
    <row r="198" spans="1:9" s="113" customFormat="1" ht="9.9499999999999993" customHeight="1">
      <c r="A198" s="87"/>
      <c r="B198" s="103"/>
      <c r="C198" s="103"/>
      <c r="D198" s="103"/>
      <c r="E198" s="103"/>
      <c r="F198" s="77"/>
      <c r="G198" s="78"/>
      <c r="H198" s="79"/>
      <c r="I198" s="79"/>
    </row>
    <row r="199" spans="1:9" s="113" customFormat="1" ht="60" customHeight="1">
      <c r="A199" s="87" t="s">
        <v>208</v>
      </c>
      <c r="B199" s="570" t="s">
        <v>209</v>
      </c>
      <c r="C199" s="570"/>
      <c r="D199" s="570"/>
      <c r="E199" s="570"/>
      <c r="F199" s="73" t="s">
        <v>43</v>
      </c>
      <c r="G199" s="74">
        <v>1.3</v>
      </c>
      <c r="H199" s="75">
        <v>0</v>
      </c>
      <c r="I199" s="75">
        <f>G199*H199</f>
        <v>0</v>
      </c>
    </row>
    <row r="200" spans="1:9" s="113" customFormat="1" ht="9.9499999999999993" customHeight="1">
      <c r="A200" s="87"/>
      <c r="B200" s="103"/>
      <c r="C200" s="103"/>
      <c r="D200" s="103"/>
      <c r="E200" s="103"/>
      <c r="F200" s="77"/>
      <c r="G200" s="78"/>
      <c r="H200" s="79"/>
      <c r="I200" s="79"/>
    </row>
    <row r="201" spans="1:9" s="113" customFormat="1" ht="60" customHeight="1">
      <c r="A201" s="87" t="s">
        <v>210</v>
      </c>
      <c r="B201" s="570" t="s">
        <v>212</v>
      </c>
      <c r="C201" s="570"/>
      <c r="D201" s="570"/>
      <c r="E201" s="570"/>
      <c r="F201" s="73" t="s">
        <v>43</v>
      </c>
      <c r="G201" s="74">
        <v>24</v>
      </c>
      <c r="H201" s="75">
        <v>0</v>
      </c>
      <c r="I201" s="75">
        <f>G201*H201</f>
        <v>0</v>
      </c>
    </row>
    <row r="202" spans="1:9" s="113" customFormat="1" ht="9.9499999999999993" customHeight="1">
      <c r="A202" s="87"/>
      <c r="B202" s="103"/>
      <c r="C202" s="103"/>
      <c r="D202" s="103"/>
      <c r="E202" s="103"/>
      <c r="F202" s="77"/>
      <c r="G202" s="78"/>
      <c r="H202" s="79"/>
      <c r="I202" s="79"/>
    </row>
    <row r="203" spans="1:9" s="113" customFormat="1" ht="60" customHeight="1">
      <c r="A203" s="87" t="s">
        <v>211</v>
      </c>
      <c r="B203" s="570" t="s">
        <v>214</v>
      </c>
      <c r="C203" s="570"/>
      <c r="D203" s="570"/>
      <c r="E203" s="570"/>
      <c r="F203" s="73" t="s">
        <v>43</v>
      </c>
      <c r="G203" s="74">
        <v>24</v>
      </c>
      <c r="H203" s="75">
        <v>0</v>
      </c>
      <c r="I203" s="75">
        <f>G203*H203</f>
        <v>0</v>
      </c>
    </row>
    <row r="204" spans="1:9" s="113" customFormat="1" ht="9.9499999999999993" customHeight="1">
      <c r="A204" s="87"/>
      <c r="B204" s="103"/>
      <c r="C204" s="103"/>
      <c r="D204" s="103"/>
      <c r="E204" s="103"/>
      <c r="F204" s="77"/>
      <c r="G204" s="78"/>
      <c r="H204" s="79"/>
      <c r="I204" s="79"/>
    </row>
    <row r="205" spans="1:9" s="113" customFormat="1" ht="45" customHeight="1">
      <c r="A205" s="87" t="s">
        <v>213</v>
      </c>
      <c r="B205" s="570" t="s">
        <v>215</v>
      </c>
      <c r="C205" s="570"/>
      <c r="D205" s="570"/>
      <c r="E205" s="570"/>
      <c r="F205" s="73" t="s">
        <v>43</v>
      </c>
      <c r="G205" s="74">
        <v>13.4</v>
      </c>
      <c r="H205" s="75">
        <v>0</v>
      </c>
      <c r="I205" s="75">
        <f>G205*H205</f>
        <v>0</v>
      </c>
    </row>
    <row r="206" spans="1:9" s="112" customFormat="1" ht="16.5" customHeight="1" thickBot="1">
      <c r="A206" s="140"/>
      <c r="B206" s="127"/>
      <c r="C206" s="127"/>
      <c r="D206" s="127"/>
      <c r="E206" s="127"/>
      <c r="F206" s="128"/>
      <c r="G206" s="129"/>
      <c r="H206" s="86" t="s">
        <v>8</v>
      </c>
      <c r="I206" s="561">
        <f>SUM(I147:I205)</f>
        <v>0</v>
      </c>
    </row>
    <row r="207" spans="1:9" s="112" customFormat="1" ht="15" customHeight="1" thickTop="1">
      <c r="A207" s="140"/>
      <c r="B207" s="127"/>
      <c r="C207" s="127"/>
      <c r="D207" s="127"/>
      <c r="E207" s="127"/>
      <c r="F207" s="128"/>
      <c r="G207" s="129"/>
      <c r="H207" s="141"/>
      <c r="I207" s="116"/>
    </row>
    <row r="208" spans="1:9" s="100" customFormat="1" ht="15" customHeight="1">
      <c r="A208" s="97"/>
      <c r="B208" s="578" t="s">
        <v>48</v>
      </c>
      <c r="C208" s="578"/>
      <c r="D208" s="97"/>
      <c r="E208" s="97"/>
      <c r="F208" s="99"/>
      <c r="G208" s="562"/>
      <c r="H208" s="548"/>
      <c r="I208" s="548"/>
    </row>
    <row r="209" spans="1:9" s="113" customFormat="1" ht="10.15" customHeight="1">
      <c r="A209" s="52"/>
      <c r="B209" s="53"/>
      <c r="C209" s="52"/>
      <c r="D209" s="52"/>
      <c r="E209" s="52"/>
      <c r="F209" s="54"/>
      <c r="G209" s="76"/>
      <c r="H209" s="559"/>
      <c r="I209" s="559"/>
    </row>
    <row r="210" spans="1:9" s="113" customFormat="1" ht="45" customHeight="1">
      <c r="A210" s="52"/>
      <c r="B210" s="601" t="s">
        <v>49</v>
      </c>
      <c r="C210" s="601"/>
      <c r="D210" s="601"/>
      <c r="E210" s="601"/>
      <c r="F210" s="601"/>
      <c r="G210" s="601"/>
      <c r="H210" s="601"/>
      <c r="I210" s="559"/>
    </row>
    <row r="211" spans="1:9" s="112" customFormat="1" ht="9.9499999999999993" customHeight="1">
      <c r="A211" s="138"/>
      <c r="B211" s="138"/>
      <c r="C211" s="138"/>
      <c r="D211" s="138"/>
      <c r="E211" s="138"/>
      <c r="F211" s="128"/>
      <c r="G211" s="129"/>
      <c r="H211" s="563"/>
      <c r="I211" s="563"/>
    </row>
    <row r="212" spans="1:9" s="83" customFormat="1" ht="73.7" customHeight="1">
      <c r="A212" s="87" t="s">
        <v>22</v>
      </c>
      <c r="B212" s="570" t="s">
        <v>216</v>
      </c>
      <c r="C212" s="570"/>
      <c r="D212" s="570"/>
      <c r="E212" s="570"/>
      <c r="F212" s="73" t="s">
        <v>43</v>
      </c>
      <c r="G212" s="74">
        <v>277.5</v>
      </c>
      <c r="H212" s="75">
        <v>0</v>
      </c>
      <c r="I212" s="75">
        <f>G212*H212</f>
        <v>0</v>
      </c>
    </row>
    <row r="213" spans="1:9" s="83" customFormat="1" ht="9.9499999999999993" customHeight="1">
      <c r="A213" s="87"/>
      <c r="B213" s="103"/>
      <c r="C213" s="103"/>
      <c r="D213" s="103"/>
      <c r="E213" s="103"/>
      <c r="F213" s="77"/>
      <c r="G213" s="78"/>
      <c r="H213" s="79"/>
      <c r="I213" s="79"/>
    </row>
    <row r="214" spans="1:9" s="83" customFormat="1" ht="45" customHeight="1">
      <c r="A214" s="87" t="s">
        <v>23</v>
      </c>
      <c r="B214" s="570" t="s">
        <v>217</v>
      </c>
      <c r="C214" s="570"/>
      <c r="D214" s="570"/>
      <c r="E214" s="570"/>
      <c r="F214" s="73" t="s">
        <v>43</v>
      </c>
      <c r="G214" s="74">
        <v>31.5</v>
      </c>
      <c r="H214" s="75">
        <v>0</v>
      </c>
      <c r="I214" s="75">
        <f>G214*H214</f>
        <v>0</v>
      </c>
    </row>
    <row r="215" spans="1:9" s="119" customFormat="1" ht="9.9499999999999993" customHeight="1">
      <c r="A215" s="111"/>
      <c r="B215" s="137"/>
      <c r="C215" s="137"/>
      <c r="D215" s="137"/>
      <c r="E215" s="137"/>
      <c r="F215" s="122"/>
      <c r="G215" s="123"/>
      <c r="H215" s="124"/>
      <c r="I215" s="124"/>
    </row>
    <row r="216" spans="1:9" s="83" customFormat="1" ht="60" customHeight="1">
      <c r="A216" s="87" t="s">
        <v>24</v>
      </c>
      <c r="B216" s="570" t="s">
        <v>218</v>
      </c>
      <c r="C216" s="570"/>
      <c r="D216" s="570"/>
      <c r="E216" s="570"/>
      <c r="F216" s="73" t="s">
        <v>42</v>
      </c>
      <c r="G216" s="74">
        <v>28</v>
      </c>
      <c r="H216" s="75">
        <v>0</v>
      </c>
      <c r="I216" s="75">
        <f>G216*H216</f>
        <v>0</v>
      </c>
    </row>
    <row r="217" spans="1:9" s="112" customFormat="1" ht="8.4499999999999993" customHeight="1">
      <c r="A217" s="111"/>
      <c r="B217" s="139"/>
      <c r="C217" s="139"/>
      <c r="D217" s="139"/>
      <c r="E217" s="139"/>
      <c r="F217" s="114"/>
      <c r="G217" s="115"/>
      <c r="H217" s="116"/>
      <c r="I217" s="116"/>
    </row>
    <row r="218" spans="1:9" s="83" customFormat="1" ht="60" customHeight="1">
      <c r="A218" s="87" t="s">
        <v>25</v>
      </c>
      <c r="B218" s="570" t="s">
        <v>219</v>
      </c>
      <c r="C218" s="570"/>
      <c r="D218" s="570"/>
      <c r="E218" s="570"/>
      <c r="F218" s="73" t="s">
        <v>42</v>
      </c>
      <c r="G218" s="74">
        <v>26</v>
      </c>
      <c r="H218" s="75">
        <v>0</v>
      </c>
      <c r="I218" s="75">
        <f>G218*H218</f>
        <v>0</v>
      </c>
    </row>
    <row r="219" spans="1:9" s="83" customFormat="1" ht="9.9499999999999993" customHeight="1">
      <c r="A219" s="87"/>
      <c r="B219" s="103"/>
      <c r="C219" s="103"/>
      <c r="D219" s="103"/>
      <c r="E219" s="103"/>
      <c r="F219" s="77"/>
      <c r="G219" s="78"/>
      <c r="H219" s="79"/>
      <c r="I219" s="79"/>
    </row>
    <row r="220" spans="1:9" s="83" customFormat="1" ht="60" customHeight="1">
      <c r="A220" s="87" t="s">
        <v>126</v>
      </c>
      <c r="B220" s="570" t="s">
        <v>220</v>
      </c>
      <c r="C220" s="570"/>
      <c r="D220" s="570"/>
      <c r="E220" s="570"/>
      <c r="F220" s="73" t="s">
        <v>42</v>
      </c>
      <c r="G220" s="74">
        <v>3.2</v>
      </c>
      <c r="H220" s="75">
        <v>0</v>
      </c>
      <c r="I220" s="75">
        <f>G220*H220</f>
        <v>0</v>
      </c>
    </row>
    <row r="221" spans="1:9" s="83" customFormat="1" ht="9.9499999999999993" customHeight="1">
      <c r="A221" s="87"/>
      <c r="B221" s="103"/>
      <c r="C221" s="103"/>
      <c r="D221" s="103"/>
      <c r="E221" s="103"/>
      <c r="F221" s="77"/>
      <c r="G221" s="78"/>
      <c r="H221" s="79"/>
      <c r="I221" s="79"/>
    </row>
    <row r="222" spans="1:9" s="83" customFormat="1" ht="60" customHeight="1">
      <c r="A222" s="87" t="s">
        <v>127</v>
      </c>
      <c r="B222" s="570" t="s">
        <v>221</v>
      </c>
      <c r="C222" s="570"/>
      <c r="D222" s="570"/>
      <c r="E222" s="570"/>
      <c r="F222" s="73" t="s">
        <v>42</v>
      </c>
      <c r="G222" s="74">
        <v>0.6</v>
      </c>
      <c r="H222" s="75">
        <v>0</v>
      </c>
      <c r="I222" s="75">
        <f>G222*H222</f>
        <v>0</v>
      </c>
    </row>
    <row r="223" spans="1:9" s="83" customFormat="1" ht="9.9499999999999993" customHeight="1">
      <c r="A223" s="87"/>
      <c r="B223" s="103"/>
      <c r="C223" s="103"/>
      <c r="D223" s="103"/>
      <c r="E223" s="103"/>
      <c r="F223" s="77"/>
      <c r="G223" s="78"/>
      <c r="H223" s="79"/>
      <c r="I223" s="79"/>
    </row>
    <row r="224" spans="1:9" s="83" customFormat="1" ht="60" customHeight="1">
      <c r="A224" s="87" t="s">
        <v>128</v>
      </c>
      <c r="B224" s="570" t="s">
        <v>222</v>
      </c>
      <c r="C224" s="570"/>
      <c r="D224" s="570"/>
      <c r="E224" s="570"/>
      <c r="F224" s="73" t="s">
        <v>42</v>
      </c>
      <c r="G224" s="74">
        <v>18.7</v>
      </c>
      <c r="H224" s="75">
        <v>0</v>
      </c>
      <c r="I224" s="75">
        <f>G224*H224</f>
        <v>0</v>
      </c>
    </row>
    <row r="225" spans="1:9" s="83" customFormat="1" ht="9.9499999999999993" customHeight="1">
      <c r="A225" s="87"/>
      <c r="B225" s="103"/>
      <c r="C225" s="103"/>
      <c r="D225" s="103"/>
      <c r="E225" s="103"/>
      <c r="F225" s="77"/>
      <c r="G225" s="78"/>
      <c r="H225" s="79"/>
      <c r="I225" s="79"/>
    </row>
    <row r="226" spans="1:9" s="83" customFormat="1" ht="75" customHeight="1">
      <c r="A226" s="87" t="s">
        <v>129</v>
      </c>
      <c r="B226" s="573" t="s">
        <v>223</v>
      </c>
      <c r="C226" s="573"/>
      <c r="D226" s="573"/>
      <c r="E226" s="573"/>
      <c r="F226" s="77"/>
      <c r="G226" s="78"/>
      <c r="H226" s="79"/>
      <c r="I226" s="79"/>
    </row>
    <row r="227" spans="1:9" s="83" customFormat="1" ht="15" customHeight="1">
      <c r="A227" s="87"/>
      <c r="B227" s="571" t="s">
        <v>230</v>
      </c>
      <c r="C227" s="571"/>
      <c r="D227" s="571"/>
      <c r="E227" s="571"/>
      <c r="F227" s="73" t="s">
        <v>9</v>
      </c>
      <c r="G227" s="74">
        <v>2</v>
      </c>
      <c r="H227" s="75">
        <v>0</v>
      </c>
      <c r="I227" s="75">
        <f>G227*H227</f>
        <v>0</v>
      </c>
    </row>
    <row r="228" spans="1:9" s="83" customFormat="1" ht="8.1" customHeight="1">
      <c r="A228" s="87"/>
      <c r="B228" s="84"/>
      <c r="C228" s="84"/>
      <c r="D228" s="84"/>
      <c r="E228" s="84"/>
      <c r="F228" s="77"/>
      <c r="G228" s="78"/>
      <c r="H228" s="79"/>
      <c r="I228" s="79"/>
    </row>
    <row r="229" spans="1:9" s="83" customFormat="1" ht="75" customHeight="1">
      <c r="A229" s="87" t="s">
        <v>96</v>
      </c>
      <c r="B229" s="573" t="s">
        <v>224</v>
      </c>
      <c r="C229" s="573"/>
      <c r="D229" s="573"/>
      <c r="E229" s="573"/>
      <c r="F229" s="77"/>
      <c r="G229" s="78"/>
      <c r="H229" s="79"/>
      <c r="I229" s="79"/>
    </row>
    <row r="230" spans="1:9" s="83" customFormat="1" ht="15" customHeight="1">
      <c r="A230" s="87"/>
      <c r="B230" s="571" t="s">
        <v>307</v>
      </c>
      <c r="C230" s="571"/>
      <c r="D230" s="571"/>
      <c r="E230" s="571"/>
      <c r="F230" s="73" t="s">
        <v>9</v>
      </c>
      <c r="G230" s="74">
        <v>2</v>
      </c>
      <c r="H230" s="75">
        <v>0</v>
      </c>
      <c r="I230" s="75">
        <f>G230*H230</f>
        <v>0</v>
      </c>
    </row>
    <row r="231" spans="1:9" s="83" customFormat="1" ht="15" customHeight="1">
      <c r="A231" s="87"/>
      <c r="B231" s="571" t="s">
        <v>225</v>
      </c>
      <c r="C231" s="571"/>
      <c r="D231" s="571"/>
      <c r="E231" s="571"/>
      <c r="F231" s="73" t="s">
        <v>9</v>
      </c>
      <c r="G231" s="74">
        <v>20</v>
      </c>
      <c r="H231" s="75">
        <v>0</v>
      </c>
      <c r="I231" s="75">
        <f>G231*H231</f>
        <v>0</v>
      </c>
    </row>
    <row r="232" spans="1:9" s="83" customFormat="1" ht="15" customHeight="1">
      <c r="A232" s="87"/>
      <c r="B232" s="571" t="s">
        <v>226</v>
      </c>
      <c r="C232" s="571"/>
      <c r="D232" s="571"/>
      <c r="E232" s="571"/>
      <c r="F232" s="73" t="s">
        <v>9</v>
      </c>
      <c r="G232" s="74">
        <v>6</v>
      </c>
      <c r="H232" s="75">
        <v>0</v>
      </c>
      <c r="I232" s="75">
        <f>G232*H232</f>
        <v>0</v>
      </c>
    </row>
    <row r="233" spans="1:9" s="83" customFormat="1" ht="9.9499999999999993" customHeight="1">
      <c r="A233" s="87"/>
      <c r="B233" s="84"/>
      <c r="C233" s="84"/>
      <c r="D233" s="84"/>
      <c r="E233" s="84"/>
      <c r="F233" s="77"/>
      <c r="G233" s="78"/>
      <c r="H233" s="79"/>
      <c r="I233" s="79"/>
    </row>
    <row r="234" spans="1:9" s="83" customFormat="1" ht="75" customHeight="1">
      <c r="A234" s="87" t="s">
        <v>97</v>
      </c>
      <c r="B234" s="573" t="s">
        <v>227</v>
      </c>
      <c r="C234" s="573"/>
      <c r="D234" s="573"/>
      <c r="E234" s="573"/>
      <c r="F234" s="77"/>
      <c r="G234" s="78"/>
      <c r="H234" s="79"/>
      <c r="I234" s="79"/>
    </row>
    <row r="235" spans="1:9" s="83" customFormat="1" ht="15" customHeight="1">
      <c r="A235" s="87"/>
      <c r="B235" s="571" t="s">
        <v>228</v>
      </c>
      <c r="C235" s="571"/>
      <c r="D235" s="571"/>
      <c r="E235" s="571"/>
      <c r="F235" s="73" t="s">
        <v>9</v>
      </c>
      <c r="G235" s="74">
        <v>6</v>
      </c>
      <c r="H235" s="75">
        <v>0</v>
      </c>
      <c r="I235" s="75">
        <f>G235*H235</f>
        <v>0</v>
      </c>
    </row>
    <row r="236" spans="1:9" s="83" customFormat="1" ht="15" customHeight="1">
      <c r="A236" s="87"/>
      <c r="B236" s="571" t="s">
        <v>229</v>
      </c>
      <c r="C236" s="571"/>
      <c r="D236" s="571"/>
      <c r="E236" s="571"/>
      <c r="F236" s="73" t="s">
        <v>9</v>
      </c>
      <c r="G236" s="74">
        <v>6</v>
      </c>
      <c r="H236" s="75">
        <v>0</v>
      </c>
      <c r="I236" s="75">
        <f>G236*H236</f>
        <v>0</v>
      </c>
    </row>
    <row r="237" spans="1:9" s="83" customFormat="1" ht="9.9499999999999993" customHeight="1">
      <c r="A237" s="87"/>
      <c r="B237" s="84"/>
      <c r="C237" s="84"/>
      <c r="D237" s="84"/>
      <c r="E237" s="84"/>
      <c r="F237" s="77"/>
      <c r="G237" s="78"/>
      <c r="H237" s="79"/>
      <c r="I237" s="79"/>
    </row>
    <row r="238" spans="1:9" s="83" customFormat="1" ht="75" customHeight="1">
      <c r="A238" s="87" t="s">
        <v>102</v>
      </c>
      <c r="B238" s="573" t="s">
        <v>312</v>
      </c>
      <c r="C238" s="573"/>
      <c r="D238" s="573"/>
      <c r="E238" s="573"/>
      <c r="F238" s="77"/>
      <c r="G238" s="78"/>
      <c r="H238" s="79"/>
      <c r="I238" s="79"/>
    </row>
    <row r="239" spans="1:9" s="83" customFormat="1" ht="15" customHeight="1">
      <c r="A239" s="87"/>
      <c r="B239" s="571" t="s">
        <v>313</v>
      </c>
      <c r="C239" s="571"/>
      <c r="D239" s="571"/>
      <c r="E239" s="571"/>
      <c r="F239" s="73" t="s">
        <v>9</v>
      </c>
      <c r="G239" s="74">
        <v>2</v>
      </c>
      <c r="H239" s="75">
        <v>0</v>
      </c>
      <c r="I239" s="75">
        <f>G239*H239</f>
        <v>0</v>
      </c>
    </row>
    <row r="240" spans="1:9" s="83" customFormat="1" ht="15" customHeight="1">
      <c r="A240" s="87"/>
      <c r="B240" s="571" t="s">
        <v>228</v>
      </c>
      <c r="C240" s="571"/>
      <c r="D240" s="571"/>
      <c r="E240" s="571"/>
      <c r="F240" s="73" t="s">
        <v>9</v>
      </c>
      <c r="G240" s="74">
        <v>2</v>
      </c>
      <c r="H240" s="75">
        <v>0</v>
      </c>
      <c r="I240" s="75">
        <f>G240*H240</f>
        <v>0</v>
      </c>
    </row>
    <row r="241" spans="1:9" s="83" customFormat="1" ht="15" customHeight="1">
      <c r="A241" s="87"/>
      <c r="B241" s="571" t="s">
        <v>229</v>
      </c>
      <c r="C241" s="571"/>
      <c r="D241" s="571"/>
      <c r="E241" s="571"/>
      <c r="F241" s="73" t="s">
        <v>9</v>
      </c>
      <c r="G241" s="74">
        <v>2</v>
      </c>
      <c r="H241" s="75">
        <v>0</v>
      </c>
      <c r="I241" s="75">
        <f>G241*H241</f>
        <v>0</v>
      </c>
    </row>
    <row r="242" spans="1:9" s="83" customFormat="1" ht="9.9499999999999993" customHeight="1">
      <c r="A242" s="87"/>
      <c r="B242" s="84"/>
      <c r="C242" s="84"/>
      <c r="D242" s="84"/>
      <c r="E242" s="84"/>
      <c r="F242" s="77"/>
      <c r="G242" s="78"/>
      <c r="H242" s="79"/>
      <c r="I242" s="79"/>
    </row>
    <row r="243" spans="1:9" s="83" customFormat="1" ht="60" customHeight="1">
      <c r="A243" s="87" t="s">
        <v>102</v>
      </c>
      <c r="B243" s="570" t="s">
        <v>279</v>
      </c>
      <c r="C243" s="570"/>
      <c r="D243" s="570"/>
      <c r="E243" s="570"/>
      <c r="F243" s="73" t="s">
        <v>42</v>
      </c>
      <c r="G243" s="74">
        <v>4.0999999999999996</v>
      </c>
      <c r="H243" s="75">
        <v>0</v>
      </c>
      <c r="I243" s="75">
        <f>G243*H243</f>
        <v>0</v>
      </c>
    </row>
    <row r="244" spans="1:9" s="25" customFormat="1" ht="15" customHeight="1" thickBot="1">
      <c r="A244" s="63"/>
      <c r="B244" s="66"/>
      <c r="C244" s="66"/>
      <c r="D244" s="66"/>
      <c r="E244" s="66"/>
      <c r="F244" s="62"/>
      <c r="G244" s="67"/>
      <c r="H244" s="86" t="s">
        <v>8</v>
      </c>
      <c r="I244" s="561">
        <f>SUM(I212:I243)</f>
        <v>0</v>
      </c>
    </row>
    <row r="245" spans="1:9" s="25" customFormat="1" ht="15" customHeight="1" thickTop="1">
      <c r="A245" s="63"/>
      <c r="B245" s="66"/>
      <c r="C245" s="66"/>
      <c r="D245" s="66"/>
      <c r="E245" s="66"/>
      <c r="F245" s="62"/>
      <c r="G245" s="67"/>
      <c r="H245" s="107"/>
      <c r="I245" s="79"/>
    </row>
    <row r="246" spans="1:9" s="25" customFormat="1" ht="15" customHeight="1">
      <c r="A246" s="52"/>
      <c r="B246" s="598" t="s">
        <v>50</v>
      </c>
      <c r="C246" s="598"/>
      <c r="D246" s="52"/>
      <c r="E246" s="52"/>
      <c r="F246" s="54"/>
      <c r="G246" s="76"/>
      <c r="H246" s="559"/>
      <c r="I246" s="559"/>
    </row>
    <row r="247" spans="1:9" s="25" customFormat="1" ht="9.9499999999999993" customHeight="1">
      <c r="A247" s="61"/>
      <c r="B247" s="61"/>
      <c r="C247" s="61"/>
      <c r="D247" s="61"/>
      <c r="E247" s="61"/>
      <c r="F247" s="62"/>
      <c r="G247" s="67"/>
      <c r="H247" s="546"/>
      <c r="I247" s="546"/>
    </row>
    <row r="248" spans="1:9" s="113" customFormat="1" ht="62.25" customHeight="1">
      <c r="A248" s="87" t="s">
        <v>27</v>
      </c>
      <c r="B248" s="570" t="s">
        <v>231</v>
      </c>
      <c r="C248" s="570"/>
      <c r="D248" s="570"/>
      <c r="E248" s="570"/>
      <c r="F248" s="73" t="s">
        <v>42</v>
      </c>
      <c r="G248" s="74">
        <v>50</v>
      </c>
      <c r="H248" s="75">
        <v>0</v>
      </c>
      <c r="I248" s="75">
        <f>G248*H248</f>
        <v>0</v>
      </c>
    </row>
    <row r="249" spans="1:9" s="113" customFormat="1" ht="9.9499999999999993" customHeight="1">
      <c r="A249" s="87"/>
      <c r="B249" s="103"/>
      <c r="C249" s="103"/>
      <c r="D249" s="103"/>
      <c r="E249" s="103"/>
      <c r="F249" s="77"/>
      <c r="G249" s="78"/>
      <c r="H249" s="79"/>
      <c r="I249" s="79"/>
    </row>
    <row r="250" spans="1:9" s="113" customFormat="1" ht="60" customHeight="1">
      <c r="A250" s="87" t="s">
        <v>26</v>
      </c>
      <c r="B250" s="570" t="s">
        <v>233</v>
      </c>
      <c r="C250" s="570"/>
      <c r="D250" s="570"/>
      <c r="E250" s="570"/>
      <c r="F250" s="73" t="s">
        <v>42</v>
      </c>
      <c r="G250" s="74">
        <v>50</v>
      </c>
      <c r="H250" s="75">
        <v>0</v>
      </c>
      <c r="I250" s="75">
        <f>G250*H250</f>
        <v>0</v>
      </c>
    </row>
    <row r="251" spans="1:9" s="113" customFormat="1" ht="9.9499999999999993" customHeight="1">
      <c r="A251" s="87"/>
      <c r="B251" s="103"/>
      <c r="C251" s="103"/>
      <c r="D251" s="103"/>
      <c r="E251" s="103"/>
      <c r="F251" s="77"/>
      <c r="G251" s="78"/>
      <c r="H251" s="79"/>
      <c r="I251" s="79"/>
    </row>
    <row r="252" spans="1:9" s="113" customFormat="1" ht="60" customHeight="1">
      <c r="A252" s="87" t="s">
        <v>28</v>
      </c>
      <c r="B252" s="570" t="s">
        <v>232</v>
      </c>
      <c r="C252" s="570"/>
      <c r="D252" s="570"/>
      <c r="E252" s="570"/>
      <c r="F252" s="73" t="s">
        <v>42</v>
      </c>
      <c r="G252" s="74">
        <v>4.2</v>
      </c>
      <c r="H252" s="75">
        <v>0</v>
      </c>
      <c r="I252" s="75">
        <f>G252*H252</f>
        <v>0</v>
      </c>
    </row>
    <row r="253" spans="1:9" s="113" customFormat="1" ht="9.9499999999999993" customHeight="1">
      <c r="A253" s="87"/>
      <c r="B253" s="103"/>
      <c r="C253" s="103"/>
      <c r="D253" s="103"/>
      <c r="E253" s="103"/>
      <c r="F253" s="77"/>
      <c r="G253" s="78"/>
      <c r="H253" s="79"/>
      <c r="I253" s="79"/>
    </row>
    <row r="254" spans="1:9" s="113" customFormat="1" ht="62.25" customHeight="1">
      <c r="A254" s="87" t="s">
        <v>29</v>
      </c>
      <c r="B254" s="570" t="s">
        <v>235</v>
      </c>
      <c r="C254" s="570"/>
      <c r="D254" s="570"/>
      <c r="E254" s="570"/>
      <c r="F254" s="73" t="s">
        <v>42</v>
      </c>
      <c r="G254" s="74">
        <v>10.199999999999999</v>
      </c>
      <c r="H254" s="75">
        <v>0</v>
      </c>
      <c r="I254" s="75">
        <f>G254*H254</f>
        <v>0</v>
      </c>
    </row>
    <row r="255" spans="1:9" s="113" customFormat="1" ht="9.9499999999999993" customHeight="1">
      <c r="A255" s="87"/>
      <c r="B255" s="103"/>
      <c r="C255" s="103"/>
      <c r="D255" s="103"/>
      <c r="E255" s="103"/>
      <c r="F255" s="77"/>
      <c r="G255" s="78"/>
      <c r="H255" s="79"/>
      <c r="I255" s="79"/>
    </row>
    <row r="256" spans="1:9" s="113" customFormat="1" ht="62.25" customHeight="1">
      <c r="A256" s="87" t="s">
        <v>30</v>
      </c>
      <c r="B256" s="570" t="s">
        <v>236</v>
      </c>
      <c r="C256" s="570"/>
      <c r="D256" s="570"/>
      <c r="E256" s="570"/>
      <c r="F256" s="73" t="s">
        <v>42</v>
      </c>
      <c r="G256" s="74">
        <v>0.5</v>
      </c>
      <c r="H256" s="75">
        <v>0</v>
      </c>
      <c r="I256" s="75">
        <f>G256*H256</f>
        <v>0</v>
      </c>
    </row>
    <row r="257" spans="1:9" s="113" customFormat="1" ht="9.9499999999999993" customHeight="1">
      <c r="A257" s="87"/>
      <c r="B257" s="103"/>
      <c r="C257" s="103"/>
      <c r="D257" s="103"/>
      <c r="E257" s="103"/>
      <c r="F257" s="77"/>
      <c r="G257" s="78"/>
      <c r="H257" s="79"/>
      <c r="I257" s="79"/>
    </row>
    <row r="258" spans="1:9" s="113" customFormat="1" ht="60" customHeight="1">
      <c r="A258" s="87" t="s">
        <v>95</v>
      </c>
      <c r="B258" s="570" t="s">
        <v>237</v>
      </c>
      <c r="C258" s="570"/>
      <c r="D258" s="570"/>
      <c r="E258" s="570"/>
      <c r="F258" s="73" t="s">
        <v>42</v>
      </c>
      <c r="G258" s="74">
        <v>0.35</v>
      </c>
      <c r="H258" s="75">
        <v>0</v>
      </c>
      <c r="I258" s="75">
        <f>G258*H258</f>
        <v>0</v>
      </c>
    </row>
    <row r="259" spans="1:9" s="113" customFormat="1" ht="9.9499999999999993" customHeight="1">
      <c r="A259" s="87"/>
      <c r="B259" s="103"/>
      <c r="C259" s="103"/>
      <c r="D259" s="103"/>
      <c r="E259" s="103"/>
      <c r="F259" s="77"/>
      <c r="G259" s="78"/>
      <c r="H259" s="79"/>
      <c r="I259" s="79"/>
    </row>
    <row r="260" spans="1:9" s="113" customFormat="1" ht="60" customHeight="1">
      <c r="A260" s="87" t="s">
        <v>99</v>
      </c>
      <c r="B260" s="570" t="s">
        <v>238</v>
      </c>
      <c r="C260" s="570"/>
      <c r="D260" s="570"/>
      <c r="E260" s="570"/>
      <c r="F260" s="73" t="s">
        <v>42</v>
      </c>
      <c r="G260" s="74">
        <v>1.3</v>
      </c>
      <c r="H260" s="75">
        <v>0</v>
      </c>
      <c r="I260" s="75">
        <f>G260*H260</f>
        <v>0</v>
      </c>
    </row>
    <row r="261" spans="1:9" s="113" customFormat="1" ht="9.9499999999999993" customHeight="1">
      <c r="A261" s="87"/>
      <c r="B261" s="103"/>
      <c r="C261" s="103"/>
      <c r="D261" s="103"/>
      <c r="E261" s="103"/>
      <c r="F261" s="77"/>
      <c r="G261" s="78"/>
      <c r="H261" s="79"/>
      <c r="I261" s="79"/>
    </row>
    <row r="262" spans="1:9" s="113" customFormat="1" ht="60" customHeight="1">
      <c r="A262" s="87" t="s">
        <v>100</v>
      </c>
      <c r="B262" s="570" t="s">
        <v>239</v>
      </c>
      <c r="C262" s="570"/>
      <c r="D262" s="570"/>
      <c r="E262" s="570"/>
      <c r="F262" s="73" t="s">
        <v>42</v>
      </c>
      <c r="G262" s="74">
        <v>0.75</v>
      </c>
      <c r="H262" s="75">
        <v>0</v>
      </c>
      <c r="I262" s="75">
        <f>G262*H262</f>
        <v>0</v>
      </c>
    </row>
    <row r="263" spans="1:9" s="113" customFormat="1" ht="9.9499999999999993" customHeight="1">
      <c r="A263" s="87"/>
      <c r="B263" s="103"/>
      <c r="C263" s="103"/>
      <c r="D263" s="103"/>
      <c r="E263" s="103"/>
      <c r="F263" s="77"/>
      <c r="G263" s="78"/>
      <c r="H263" s="79"/>
      <c r="I263" s="79"/>
    </row>
    <row r="264" spans="1:9" s="113" customFormat="1" ht="60" customHeight="1">
      <c r="A264" s="87" t="s">
        <v>101</v>
      </c>
      <c r="B264" s="570" t="s">
        <v>240</v>
      </c>
      <c r="C264" s="570"/>
      <c r="D264" s="570"/>
      <c r="E264" s="570"/>
      <c r="F264" s="73" t="s">
        <v>42</v>
      </c>
      <c r="G264" s="74">
        <v>9.5</v>
      </c>
      <c r="H264" s="75">
        <v>0</v>
      </c>
      <c r="I264" s="75">
        <f>G264*H264</f>
        <v>0</v>
      </c>
    </row>
    <row r="265" spans="1:9" s="113" customFormat="1" ht="9.9499999999999993" customHeight="1">
      <c r="A265" s="87"/>
      <c r="B265" s="103"/>
      <c r="C265" s="103"/>
      <c r="D265" s="103"/>
      <c r="E265" s="103"/>
      <c r="F265" s="77"/>
      <c r="G265" s="78"/>
      <c r="H265" s="79"/>
      <c r="I265" s="79"/>
    </row>
    <row r="266" spans="1:9" s="113" customFormat="1" ht="75" customHeight="1">
      <c r="A266" s="87" t="s">
        <v>104</v>
      </c>
      <c r="B266" s="570" t="s">
        <v>241</v>
      </c>
      <c r="C266" s="570"/>
      <c r="D266" s="570"/>
      <c r="E266" s="570"/>
      <c r="F266" s="73" t="s">
        <v>42</v>
      </c>
      <c r="G266" s="74">
        <v>3.1</v>
      </c>
      <c r="H266" s="75">
        <v>0</v>
      </c>
      <c r="I266" s="75">
        <f>G266*H266</f>
        <v>0</v>
      </c>
    </row>
    <row r="267" spans="1:9" s="112" customFormat="1" ht="9.9499999999999993" customHeight="1">
      <c r="A267" s="140"/>
      <c r="B267" s="137"/>
      <c r="C267" s="137"/>
      <c r="D267" s="137"/>
      <c r="E267" s="137"/>
      <c r="F267" s="122"/>
      <c r="G267" s="123"/>
      <c r="H267" s="124"/>
      <c r="I267" s="124"/>
    </row>
    <row r="268" spans="1:9" s="113" customFormat="1" ht="60" customHeight="1">
      <c r="A268" s="87" t="s">
        <v>242</v>
      </c>
      <c r="B268" s="570" t="s">
        <v>243</v>
      </c>
      <c r="C268" s="570"/>
      <c r="D268" s="570"/>
      <c r="E268" s="570"/>
      <c r="F268" s="73" t="s">
        <v>42</v>
      </c>
      <c r="G268" s="74">
        <v>1.55</v>
      </c>
      <c r="H268" s="75">
        <v>0</v>
      </c>
      <c r="I268" s="75">
        <f>G268*H268</f>
        <v>0</v>
      </c>
    </row>
    <row r="269" spans="1:9" s="113" customFormat="1" ht="9.9499999999999993" customHeight="1">
      <c r="A269" s="87"/>
      <c r="B269" s="103"/>
      <c r="C269" s="103"/>
      <c r="D269" s="103"/>
      <c r="E269" s="103"/>
      <c r="F269" s="77"/>
      <c r="G269" s="78"/>
      <c r="H269" s="79"/>
      <c r="I269" s="79"/>
    </row>
    <row r="270" spans="1:9" s="113" customFormat="1" ht="60" customHeight="1">
      <c r="A270" s="87" t="s">
        <v>244</v>
      </c>
      <c r="B270" s="570" t="s">
        <v>245</v>
      </c>
      <c r="C270" s="570"/>
      <c r="D270" s="570"/>
      <c r="E270" s="570"/>
      <c r="F270" s="73" t="s">
        <v>42</v>
      </c>
      <c r="G270" s="74">
        <v>2.2000000000000002</v>
      </c>
      <c r="H270" s="75">
        <v>0</v>
      </c>
      <c r="I270" s="75">
        <f>G270*H270</f>
        <v>0</v>
      </c>
    </row>
    <row r="271" spans="1:9" s="113" customFormat="1" ht="9.9499999999999993" customHeight="1">
      <c r="A271" s="87"/>
      <c r="B271" s="103"/>
      <c r="C271" s="103"/>
      <c r="D271" s="103"/>
      <c r="E271" s="103"/>
      <c r="F271" s="77"/>
      <c r="G271" s="78"/>
      <c r="H271" s="79"/>
      <c r="I271" s="79"/>
    </row>
    <row r="272" spans="1:9" s="113" customFormat="1" ht="60" customHeight="1">
      <c r="A272" s="87" t="s">
        <v>246</v>
      </c>
      <c r="B272" s="570" t="s">
        <v>247</v>
      </c>
      <c r="C272" s="570"/>
      <c r="D272" s="570"/>
      <c r="E272" s="570"/>
      <c r="F272" s="73" t="s">
        <v>42</v>
      </c>
      <c r="G272" s="74">
        <v>41.5</v>
      </c>
      <c r="H272" s="75">
        <v>0</v>
      </c>
      <c r="I272" s="75">
        <f>G272*H272</f>
        <v>0</v>
      </c>
    </row>
    <row r="273" spans="1:9" s="113" customFormat="1" ht="9.9499999999999993" customHeight="1">
      <c r="A273" s="87"/>
      <c r="B273" s="103"/>
      <c r="C273" s="103"/>
      <c r="D273" s="103"/>
      <c r="E273" s="103"/>
      <c r="F273" s="77"/>
      <c r="G273" s="78"/>
      <c r="H273" s="79"/>
      <c r="I273" s="79"/>
    </row>
    <row r="274" spans="1:9" s="113" customFormat="1" ht="60" customHeight="1">
      <c r="A274" s="87" t="s">
        <v>248</v>
      </c>
      <c r="B274" s="570" t="s">
        <v>251</v>
      </c>
      <c r="C274" s="570"/>
      <c r="D274" s="570"/>
      <c r="E274" s="570"/>
      <c r="F274" s="73" t="s">
        <v>42</v>
      </c>
      <c r="G274" s="74">
        <v>0.7</v>
      </c>
      <c r="H274" s="75">
        <v>0</v>
      </c>
      <c r="I274" s="75">
        <f>G274*H274</f>
        <v>0</v>
      </c>
    </row>
    <row r="275" spans="1:9" s="113" customFormat="1" ht="9.9499999999999993" customHeight="1">
      <c r="A275" s="87"/>
      <c r="B275" s="103"/>
      <c r="C275" s="103"/>
      <c r="D275" s="103"/>
      <c r="E275" s="103"/>
      <c r="F275" s="77"/>
      <c r="G275" s="78"/>
      <c r="H275" s="79"/>
      <c r="I275" s="79"/>
    </row>
    <row r="276" spans="1:9" s="113" customFormat="1" ht="60" customHeight="1">
      <c r="A276" s="87" t="s">
        <v>249</v>
      </c>
      <c r="B276" s="570" t="s">
        <v>250</v>
      </c>
      <c r="C276" s="570"/>
      <c r="D276" s="570"/>
      <c r="E276" s="570"/>
      <c r="F276" s="73" t="s">
        <v>42</v>
      </c>
      <c r="G276" s="74">
        <v>1.8</v>
      </c>
      <c r="H276" s="75">
        <v>0</v>
      </c>
      <c r="I276" s="75">
        <f>G276*H276</f>
        <v>0</v>
      </c>
    </row>
    <row r="277" spans="1:9" s="113" customFormat="1" ht="9.9499999999999993" customHeight="1">
      <c r="A277" s="87"/>
      <c r="B277" s="103"/>
      <c r="C277" s="103"/>
      <c r="D277" s="103"/>
      <c r="E277" s="103"/>
      <c r="F277" s="77"/>
      <c r="G277" s="78"/>
      <c r="H277" s="79"/>
      <c r="I277" s="79"/>
    </row>
    <row r="278" spans="1:9" s="113" customFormat="1" ht="62.25" customHeight="1">
      <c r="A278" s="87" t="s">
        <v>253</v>
      </c>
      <c r="B278" s="570" t="s">
        <v>254</v>
      </c>
      <c r="C278" s="570"/>
      <c r="D278" s="570"/>
      <c r="E278" s="570"/>
      <c r="F278" s="73" t="s">
        <v>42</v>
      </c>
      <c r="G278" s="74">
        <v>1.05</v>
      </c>
      <c r="H278" s="75">
        <v>0</v>
      </c>
      <c r="I278" s="75">
        <f>G278*H278</f>
        <v>0</v>
      </c>
    </row>
    <row r="279" spans="1:9" s="113" customFormat="1" ht="9.9499999999999993" customHeight="1">
      <c r="A279" s="87"/>
      <c r="B279" s="103"/>
      <c r="C279" s="103"/>
      <c r="D279" s="103"/>
      <c r="E279" s="103"/>
      <c r="F279" s="77"/>
      <c r="G279" s="78"/>
      <c r="H279" s="79"/>
      <c r="I279" s="79"/>
    </row>
    <row r="280" spans="1:9" s="113" customFormat="1" ht="62.25" customHeight="1">
      <c r="A280" s="87" t="s">
        <v>255</v>
      </c>
      <c r="B280" s="570" t="s">
        <v>256</v>
      </c>
      <c r="C280" s="570"/>
      <c r="D280" s="570"/>
      <c r="E280" s="570"/>
      <c r="F280" s="73" t="s">
        <v>42</v>
      </c>
      <c r="G280" s="74">
        <v>0.35</v>
      </c>
      <c r="H280" s="75">
        <v>0</v>
      </c>
      <c r="I280" s="75">
        <f>G280*H280</f>
        <v>0</v>
      </c>
    </row>
    <row r="281" spans="1:9" s="113" customFormat="1" ht="9.9499999999999993" customHeight="1">
      <c r="A281" s="87"/>
      <c r="B281" s="103"/>
      <c r="C281" s="103"/>
      <c r="D281" s="103"/>
      <c r="E281" s="103"/>
      <c r="F281" s="77"/>
      <c r="G281" s="78"/>
      <c r="H281" s="79"/>
      <c r="I281" s="79"/>
    </row>
    <row r="282" spans="1:9" s="113" customFormat="1" ht="62.25" customHeight="1">
      <c r="A282" s="87" t="s">
        <v>257</v>
      </c>
      <c r="B282" s="570" t="s">
        <v>258</v>
      </c>
      <c r="C282" s="570"/>
      <c r="D282" s="570"/>
      <c r="E282" s="570"/>
      <c r="F282" s="73" t="s">
        <v>42</v>
      </c>
      <c r="G282" s="74">
        <v>0.3</v>
      </c>
      <c r="H282" s="75">
        <v>0</v>
      </c>
      <c r="I282" s="75">
        <f>G282*H282</f>
        <v>0</v>
      </c>
    </row>
    <row r="283" spans="1:9" s="113" customFormat="1" ht="9.9499999999999993" customHeight="1">
      <c r="A283" s="87"/>
      <c r="B283" s="103"/>
      <c r="C283" s="103"/>
      <c r="D283" s="103"/>
      <c r="E283" s="103"/>
      <c r="F283" s="77"/>
      <c r="G283" s="78"/>
      <c r="H283" s="79"/>
      <c r="I283" s="79"/>
    </row>
    <row r="284" spans="1:9" s="113" customFormat="1" ht="62.25" customHeight="1">
      <c r="A284" s="87" t="s">
        <v>259</v>
      </c>
      <c r="B284" s="570" t="s">
        <v>260</v>
      </c>
      <c r="C284" s="570"/>
      <c r="D284" s="570"/>
      <c r="E284" s="570"/>
      <c r="F284" s="73" t="s">
        <v>42</v>
      </c>
      <c r="G284" s="74">
        <v>0.55000000000000004</v>
      </c>
      <c r="H284" s="75">
        <v>0</v>
      </c>
      <c r="I284" s="75">
        <f>G284*H284</f>
        <v>0</v>
      </c>
    </row>
    <row r="285" spans="1:9" s="113" customFormat="1" ht="9.9499999999999993" customHeight="1">
      <c r="A285" s="87"/>
      <c r="B285" s="103"/>
      <c r="C285" s="103"/>
      <c r="D285" s="103"/>
      <c r="E285" s="103"/>
      <c r="F285" s="77"/>
      <c r="G285" s="78"/>
      <c r="H285" s="79"/>
      <c r="I285" s="79"/>
    </row>
    <row r="286" spans="1:9" s="113" customFormat="1" ht="62.25" customHeight="1">
      <c r="A286" s="87" t="s">
        <v>261</v>
      </c>
      <c r="B286" s="570" t="s">
        <v>262</v>
      </c>
      <c r="C286" s="570"/>
      <c r="D286" s="570"/>
      <c r="E286" s="570"/>
      <c r="F286" s="73" t="s">
        <v>42</v>
      </c>
      <c r="G286" s="74">
        <v>0.4</v>
      </c>
      <c r="H286" s="75">
        <v>0</v>
      </c>
      <c r="I286" s="75">
        <f>G286*H286</f>
        <v>0</v>
      </c>
    </row>
    <row r="287" spans="1:9" s="113" customFormat="1" ht="9.9499999999999993" customHeight="1">
      <c r="A287" s="87"/>
      <c r="B287" s="103"/>
      <c r="C287" s="103"/>
      <c r="D287" s="103"/>
      <c r="E287" s="103"/>
      <c r="F287" s="77"/>
      <c r="G287" s="78"/>
      <c r="H287" s="79"/>
      <c r="I287" s="79"/>
    </row>
    <row r="288" spans="1:9" s="113" customFormat="1" ht="62.25" customHeight="1">
      <c r="A288" s="87" t="s">
        <v>263</v>
      </c>
      <c r="B288" s="570" t="s">
        <v>264</v>
      </c>
      <c r="C288" s="570"/>
      <c r="D288" s="570"/>
      <c r="E288" s="570"/>
      <c r="F288" s="73" t="s">
        <v>42</v>
      </c>
      <c r="G288" s="74">
        <v>0.37</v>
      </c>
      <c r="H288" s="75">
        <v>0</v>
      </c>
      <c r="I288" s="75">
        <f>G288*H288</f>
        <v>0</v>
      </c>
    </row>
    <row r="289" spans="1:9" s="113" customFormat="1" ht="9.9499999999999993" customHeight="1">
      <c r="A289" s="87"/>
      <c r="B289" s="103"/>
      <c r="C289" s="103"/>
      <c r="D289" s="103"/>
      <c r="E289" s="103"/>
      <c r="F289" s="77"/>
      <c r="G289" s="78"/>
      <c r="H289" s="79"/>
      <c r="I289" s="79"/>
    </row>
    <row r="290" spans="1:9" s="113" customFormat="1" ht="62.25" customHeight="1">
      <c r="A290" s="87" t="s">
        <v>265</v>
      </c>
      <c r="B290" s="570" t="s">
        <v>266</v>
      </c>
      <c r="C290" s="570"/>
      <c r="D290" s="570"/>
      <c r="E290" s="570"/>
      <c r="F290" s="73" t="s">
        <v>42</v>
      </c>
      <c r="G290" s="74">
        <v>0.2</v>
      </c>
      <c r="H290" s="75">
        <v>0</v>
      </c>
      <c r="I290" s="75">
        <f>G290*H290</f>
        <v>0</v>
      </c>
    </row>
    <row r="291" spans="1:9" s="113" customFormat="1" ht="9.9499999999999993" customHeight="1">
      <c r="A291" s="87"/>
      <c r="B291" s="103"/>
      <c r="C291" s="103"/>
      <c r="D291" s="103"/>
      <c r="E291" s="103"/>
      <c r="F291" s="77"/>
      <c r="G291" s="78"/>
      <c r="H291" s="79"/>
      <c r="I291" s="79"/>
    </row>
    <row r="292" spans="1:9" s="113" customFormat="1" ht="62.25" customHeight="1">
      <c r="A292" s="87" t="s">
        <v>267</v>
      </c>
      <c r="B292" s="570" t="s">
        <v>268</v>
      </c>
      <c r="C292" s="570"/>
      <c r="D292" s="570"/>
      <c r="E292" s="570"/>
      <c r="F292" s="73" t="s">
        <v>42</v>
      </c>
      <c r="G292" s="74">
        <v>0.8</v>
      </c>
      <c r="H292" s="75">
        <v>0</v>
      </c>
      <c r="I292" s="75">
        <f>G292*H292</f>
        <v>0</v>
      </c>
    </row>
    <row r="293" spans="1:9" s="113" customFormat="1" ht="9.9499999999999993" customHeight="1">
      <c r="A293" s="87"/>
      <c r="B293" s="103"/>
      <c r="C293" s="103"/>
      <c r="D293" s="103"/>
      <c r="E293" s="103"/>
      <c r="F293" s="77"/>
      <c r="G293" s="78"/>
      <c r="H293" s="79"/>
      <c r="I293" s="79"/>
    </row>
    <row r="294" spans="1:9" s="113" customFormat="1" ht="62.25" customHeight="1">
      <c r="A294" s="87" t="s">
        <v>269</v>
      </c>
      <c r="B294" s="570" t="s">
        <v>270</v>
      </c>
      <c r="C294" s="570"/>
      <c r="D294" s="570"/>
      <c r="E294" s="570"/>
      <c r="F294" s="73" t="s">
        <v>42</v>
      </c>
      <c r="G294" s="74">
        <v>0.3</v>
      </c>
      <c r="H294" s="75">
        <v>0</v>
      </c>
      <c r="I294" s="75">
        <f>G294*H294</f>
        <v>0</v>
      </c>
    </row>
    <row r="295" spans="1:9" s="113" customFormat="1" ht="9.9499999999999993" customHeight="1">
      <c r="A295" s="87"/>
      <c r="B295" s="103"/>
      <c r="C295" s="103"/>
      <c r="D295" s="103"/>
      <c r="E295" s="103"/>
      <c r="F295" s="77"/>
      <c r="G295" s="78"/>
      <c r="H295" s="79"/>
      <c r="I295" s="79"/>
    </row>
    <row r="296" spans="1:9" s="113" customFormat="1" ht="62.25" customHeight="1">
      <c r="A296" s="87" t="s">
        <v>271</v>
      </c>
      <c r="B296" s="570" t="s">
        <v>272</v>
      </c>
      <c r="C296" s="570"/>
      <c r="D296" s="570"/>
      <c r="E296" s="570"/>
      <c r="F296" s="73" t="s">
        <v>42</v>
      </c>
      <c r="G296" s="74">
        <v>0.3</v>
      </c>
      <c r="H296" s="75">
        <v>0</v>
      </c>
      <c r="I296" s="75">
        <f>G296*H296</f>
        <v>0</v>
      </c>
    </row>
    <row r="297" spans="1:9" s="113" customFormat="1" ht="9.9499999999999993" customHeight="1">
      <c r="A297" s="87"/>
      <c r="B297" s="103"/>
      <c r="C297" s="103"/>
      <c r="D297" s="103"/>
      <c r="E297" s="103"/>
      <c r="F297" s="77"/>
      <c r="G297" s="78"/>
      <c r="H297" s="79"/>
      <c r="I297" s="79"/>
    </row>
    <row r="298" spans="1:9" s="113" customFormat="1" ht="62.25" customHeight="1">
      <c r="A298" s="87" t="s">
        <v>273</v>
      </c>
      <c r="B298" s="570" t="s">
        <v>274</v>
      </c>
      <c r="C298" s="570"/>
      <c r="D298" s="570"/>
      <c r="E298" s="570"/>
      <c r="F298" s="73" t="s">
        <v>42</v>
      </c>
      <c r="G298" s="74">
        <v>0.7</v>
      </c>
      <c r="H298" s="75">
        <v>0</v>
      </c>
      <c r="I298" s="75">
        <f>G298*H298</f>
        <v>0</v>
      </c>
    </row>
    <row r="299" spans="1:9" s="113" customFormat="1" ht="9.9499999999999993" customHeight="1">
      <c r="A299" s="87"/>
      <c r="B299" s="103"/>
      <c r="C299" s="103"/>
      <c r="D299" s="103"/>
      <c r="E299" s="103"/>
      <c r="F299" s="77"/>
      <c r="G299" s="78"/>
      <c r="H299" s="79"/>
      <c r="I299" s="79"/>
    </row>
    <row r="300" spans="1:9" s="113" customFormat="1" ht="60" customHeight="1">
      <c r="A300" s="87" t="s">
        <v>275</v>
      </c>
      <c r="B300" s="570" t="s">
        <v>276</v>
      </c>
      <c r="C300" s="570"/>
      <c r="D300" s="570"/>
      <c r="E300" s="570"/>
      <c r="F300" s="73" t="s">
        <v>42</v>
      </c>
      <c r="G300" s="74">
        <v>0.25</v>
      </c>
      <c r="H300" s="75">
        <v>0</v>
      </c>
      <c r="I300" s="75">
        <f>G300*H300</f>
        <v>0</v>
      </c>
    </row>
    <row r="301" spans="1:9" s="113" customFormat="1" ht="9.9499999999999993" customHeight="1">
      <c r="A301" s="87"/>
      <c r="B301" s="103"/>
      <c r="C301" s="103"/>
      <c r="D301" s="103"/>
      <c r="E301" s="103"/>
      <c r="F301" s="77"/>
      <c r="G301" s="78"/>
      <c r="H301" s="79"/>
      <c r="I301" s="79"/>
    </row>
    <row r="302" spans="1:9" s="113" customFormat="1" ht="62.25" customHeight="1">
      <c r="A302" s="87" t="s">
        <v>277</v>
      </c>
      <c r="B302" s="570" t="s">
        <v>278</v>
      </c>
      <c r="C302" s="570"/>
      <c r="D302" s="570"/>
      <c r="E302" s="570"/>
      <c r="F302" s="73" t="s">
        <v>42</v>
      </c>
      <c r="G302" s="74">
        <v>0.15</v>
      </c>
      <c r="H302" s="75">
        <v>0</v>
      </c>
      <c r="I302" s="75">
        <f>G302*H302</f>
        <v>0</v>
      </c>
    </row>
    <row r="303" spans="1:9" s="113" customFormat="1" ht="9.9499999999999993" customHeight="1">
      <c r="A303" s="87"/>
      <c r="B303" s="103"/>
      <c r="C303" s="103"/>
      <c r="D303" s="103"/>
      <c r="E303" s="103"/>
      <c r="F303" s="77"/>
      <c r="G303" s="78"/>
      <c r="H303" s="79"/>
      <c r="I303" s="79"/>
    </row>
    <row r="304" spans="1:9" s="113" customFormat="1" ht="62.25" customHeight="1">
      <c r="A304" s="87" t="s">
        <v>280</v>
      </c>
      <c r="B304" s="570" t="s">
        <v>281</v>
      </c>
      <c r="C304" s="570"/>
      <c r="D304" s="570"/>
      <c r="E304" s="570"/>
      <c r="F304" s="73" t="s">
        <v>42</v>
      </c>
      <c r="G304" s="74">
        <v>2.4</v>
      </c>
      <c r="H304" s="75">
        <v>0</v>
      </c>
      <c r="I304" s="75">
        <f>G304*H304</f>
        <v>0</v>
      </c>
    </row>
    <row r="305" spans="1:9" s="113" customFormat="1" ht="9.9499999999999993" customHeight="1">
      <c r="A305" s="87"/>
      <c r="B305" s="103"/>
      <c r="C305" s="103"/>
      <c r="D305" s="103"/>
      <c r="E305" s="103"/>
      <c r="F305" s="77"/>
      <c r="G305" s="78"/>
      <c r="H305" s="79"/>
      <c r="I305" s="79"/>
    </row>
    <row r="306" spans="1:9" s="113" customFormat="1" ht="62.25" customHeight="1">
      <c r="A306" s="87" t="s">
        <v>282</v>
      </c>
      <c r="B306" s="570" t="s">
        <v>283</v>
      </c>
      <c r="C306" s="570"/>
      <c r="D306" s="570"/>
      <c r="E306" s="570"/>
      <c r="F306" s="73" t="s">
        <v>42</v>
      </c>
      <c r="G306" s="74">
        <v>1.85</v>
      </c>
      <c r="H306" s="75">
        <v>0</v>
      </c>
      <c r="I306" s="75">
        <f>G306*H306</f>
        <v>0</v>
      </c>
    </row>
    <row r="307" spans="1:9" s="113" customFormat="1" ht="9.9499999999999993" customHeight="1">
      <c r="A307" s="87"/>
      <c r="B307" s="103"/>
      <c r="C307" s="103"/>
      <c r="D307" s="103"/>
      <c r="E307" s="103"/>
      <c r="F307" s="77"/>
      <c r="G307" s="78"/>
      <c r="H307" s="79"/>
      <c r="I307" s="79"/>
    </row>
    <row r="308" spans="1:9" s="113" customFormat="1" ht="45" customHeight="1">
      <c r="A308" s="87" t="s">
        <v>284</v>
      </c>
      <c r="B308" s="570" t="s">
        <v>285</v>
      </c>
      <c r="C308" s="570"/>
      <c r="D308" s="570"/>
      <c r="E308" s="570"/>
      <c r="F308" s="73" t="s">
        <v>42</v>
      </c>
      <c r="G308" s="74">
        <v>0.15</v>
      </c>
      <c r="H308" s="75">
        <v>0</v>
      </c>
      <c r="I308" s="75">
        <f>G308*H308</f>
        <v>0</v>
      </c>
    </row>
    <row r="309" spans="1:9" s="113" customFormat="1" ht="17.25" customHeight="1" thickBot="1">
      <c r="A309" s="63"/>
      <c r="B309" s="66"/>
      <c r="C309" s="66"/>
      <c r="D309" s="66"/>
      <c r="E309" s="66"/>
      <c r="F309" s="62"/>
      <c r="G309" s="67"/>
      <c r="H309" s="86" t="s">
        <v>8</v>
      </c>
      <c r="I309" s="561">
        <f>SUM(I248:I308)</f>
        <v>0</v>
      </c>
    </row>
    <row r="310" spans="1:9" s="112" customFormat="1" ht="15" customHeight="1" thickTop="1">
      <c r="A310" s="140"/>
      <c r="B310" s="117"/>
      <c r="C310" s="117"/>
      <c r="D310" s="117"/>
      <c r="E310" s="117"/>
      <c r="F310" s="114"/>
      <c r="G310" s="115"/>
      <c r="H310" s="116"/>
      <c r="I310" s="116"/>
    </row>
    <row r="311" spans="1:9" s="144" customFormat="1" ht="15" customHeight="1">
      <c r="A311" s="142"/>
      <c r="B311" s="578" t="s">
        <v>51</v>
      </c>
      <c r="C311" s="578"/>
      <c r="D311" s="578"/>
      <c r="E311" s="578"/>
      <c r="F311" s="143"/>
      <c r="G311" s="564"/>
      <c r="H311" s="565"/>
      <c r="I311" s="565"/>
    </row>
    <row r="312" spans="1:9" s="112" customFormat="1" ht="9.9499999999999993" customHeight="1">
      <c r="A312" s="138"/>
      <c r="B312" s="138"/>
      <c r="C312" s="138"/>
      <c r="D312" s="138"/>
      <c r="E312" s="138"/>
      <c r="F312" s="128"/>
      <c r="G312" s="129"/>
      <c r="H312" s="563"/>
      <c r="I312" s="563"/>
    </row>
    <row r="313" spans="1:9" s="83" customFormat="1" ht="108" customHeight="1">
      <c r="A313" s="87" t="s">
        <v>31</v>
      </c>
      <c r="B313" s="570" t="s">
        <v>633</v>
      </c>
      <c r="C313" s="570"/>
      <c r="D313" s="570"/>
      <c r="E313" s="570"/>
      <c r="F313" s="73" t="s">
        <v>9</v>
      </c>
      <c r="G313" s="74">
        <v>4</v>
      </c>
      <c r="H313" s="75">
        <v>0</v>
      </c>
      <c r="I313" s="75">
        <f>G313*H313</f>
        <v>0</v>
      </c>
    </row>
    <row r="314" spans="1:9" s="83" customFormat="1" ht="9.9499999999999993" customHeight="1">
      <c r="A314" s="87"/>
      <c r="B314" s="537"/>
      <c r="C314" s="537"/>
      <c r="D314" s="537"/>
      <c r="E314" s="537"/>
      <c r="F314" s="77"/>
      <c r="G314" s="78"/>
      <c r="H314" s="79"/>
      <c r="I314" s="79"/>
    </row>
    <row r="315" spans="1:9" s="83" customFormat="1" ht="108.75" customHeight="1">
      <c r="A315" s="87" t="s">
        <v>52</v>
      </c>
      <c r="B315" s="570" t="s">
        <v>634</v>
      </c>
      <c r="C315" s="570"/>
      <c r="D315" s="570"/>
      <c r="E315" s="570"/>
      <c r="F315" s="73" t="s">
        <v>9</v>
      </c>
      <c r="G315" s="74">
        <v>1</v>
      </c>
      <c r="H315" s="75">
        <v>0</v>
      </c>
      <c r="I315" s="75">
        <f>G315*H315</f>
        <v>0</v>
      </c>
    </row>
    <row r="316" spans="1:9" s="83" customFormat="1" ht="9.9499999999999993" customHeight="1">
      <c r="A316" s="87"/>
      <c r="B316" s="537"/>
      <c r="C316" s="537"/>
      <c r="D316" s="537"/>
      <c r="E316" s="537"/>
      <c r="F316" s="77"/>
      <c r="G316" s="78"/>
      <c r="H316" s="79"/>
      <c r="I316" s="79"/>
    </row>
    <row r="317" spans="1:9" s="83" customFormat="1" ht="138.75" customHeight="1">
      <c r="A317" s="87" t="s">
        <v>53</v>
      </c>
      <c r="B317" s="570" t="s">
        <v>635</v>
      </c>
      <c r="C317" s="570"/>
      <c r="D317" s="570"/>
      <c r="E317" s="570"/>
      <c r="F317" s="73" t="s">
        <v>9</v>
      </c>
      <c r="G317" s="74">
        <v>2</v>
      </c>
      <c r="H317" s="75">
        <v>0</v>
      </c>
      <c r="I317" s="75">
        <f>G317*H317</f>
        <v>0</v>
      </c>
    </row>
    <row r="318" spans="1:9" s="83" customFormat="1" ht="9.9499999999999993" customHeight="1">
      <c r="A318" s="87"/>
      <c r="B318" s="103"/>
      <c r="C318" s="103"/>
      <c r="D318" s="103"/>
      <c r="E318" s="103"/>
      <c r="F318" s="77"/>
      <c r="G318" s="78"/>
      <c r="H318" s="79"/>
      <c r="I318" s="79"/>
    </row>
    <row r="319" spans="1:9" s="83" customFormat="1" ht="47.25" customHeight="1">
      <c r="A319" s="87" t="s">
        <v>54</v>
      </c>
      <c r="B319" s="570" t="s">
        <v>636</v>
      </c>
      <c r="C319" s="570"/>
      <c r="D319" s="570"/>
      <c r="E319" s="570"/>
      <c r="F319" s="73" t="s">
        <v>9</v>
      </c>
      <c r="G319" s="74">
        <v>1</v>
      </c>
      <c r="H319" s="75">
        <v>0</v>
      </c>
      <c r="I319" s="75">
        <f>G319*H319</f>
        <v>0</v>
      </c>
    </row>
    <row r="320" spans="1:9" s="83" customFormat="1" ht="9.9499999999999993" customHeight="1">
      <c r="A320" s="87"/>
      <c r="B320" s="103"/>
      <c r="C320" s="103"/>
      <c r="D320" s="103"/>
      <c r="E320" s="103"/>
      <c r="F320" s="77"/>
      <c r="G320" s="78"/>
      <c r="H320" s="79"/>
      <c r="I320" s="79"/>
    </row>
    <row r="321" spans="1:9" s="113" customFormat="1" ht="77.25" customHeight="1">
      <c r="A321" s="87" t="s">
        <v>108</v>
      </c>
      <c r="B321" s="570" t="s">
        <v>637</v>
      </c>
      <c r="C321" s="570"/>
      <c r="D321" s="570"/>
      <c r="E321" s="570"/>
      <c r="F321" s="73" t="s">
        <v>11</v>
      </c>
      <c r="G321" s="74">
        <v>110</v>
      </c>
      <c r="H321" s="75">
        <v>0</v>
      </c>
      <c r="I321" s="75">
        <f>G321*H321</f>
        <v>0</v>
      </c>
    </row>
    <row r="322" spans="1:9" s="119" customFormat="1" ht="9.9499999999999993" customHeight="1">
      <c r="A322" s="111"/>
      <c r="B322" s="137"/>
      <c r="C322" s="137"/>
      <c r="D322" s="137"/>
      <c r="E322" s="137"/>
      <c r="F322" s="122"/>
      <c r="G322" s="123"/>
      <c r="H322" s="124"/>
      <c r="I322" s="124"/>
    </row>
    <row r="323" spans="1:9" s="83" customFormat="1" ht="110.25" customHeight="1">
      <c r="A323" s="87" t="s">
        <v>139</v>
      </c>
      <c r="B323" s="570" t="s">
        <v>638</v>
      </c>
      <c r="C323" s="570"/>
      <c r="D323" s="570"/>
      <c r="E323" s="570"/>
      <c r="F323" s="73" t="s">
        <v>9</v>
      </c>
      <c r="G323" s="74">
        <v>1</v>
      </c>
      <c r="H323" s="75">
        <v>0</v>
      </c>
      <c r="I323" s="75">
        <f>G323*H323</f>
        <v>0</v>
      </c>
    </row>
    <row r="324" spans="1:9" s="83" customFormat="1" ht="9.9499999999999993" customHeight="1">
      <c r="A324" s="87"/>
      <c r="B324" s="537"/>
      <c r="C324" s="537"/>
      <c r="D324" s="537"/>
      <c r="E324" s="537"/>
      <c r="F324" s="77"/>
      <c r="G324" s="78"/>
      <c r="H324" s="79"/>
      <c r="I324" s="79"/>
    </row>
    <row r="325" spans="1:9" s="83" customFormat="1" ht="108.75" customHeight="1">
      <c r="A325" s="87" t="s">
        <v>286</v>
      </c>
      <c r="B325" s="570" t="s">
        <v>639</v>
      </c>
      <c r="C325" s="570"/>
      <c r="D325" s="570"/>
      <c r="E325" s="570"/>
      <c r="F325" s="73" t="s">
        <v>9</v>
      </c>
      <c r="G325" s="74">
        <v>1</v>
      </c>
      <c r="H325" s="75">
        <v>0</v>
      </c>
      <c r="I325" s="75">
        <f>G325*H325</f>
        <v>0</v>
      </c>
    </row>
    <row r="326" spans="1:9" s="119" customFormat="1" ht="9.9499999999999993" customHeight="1">
      <c r="A326" s="111"/>
      <c r="B326" s="137"/>
      <c r="C326" s="137"/>
      <c r="D326" s="137"/>
      <c r="E326" s="137"/>
      <c r="F326" s="122"/>
      <c r="G326" s="123"/>
      <c r="H326" s="124"/>
      <c r="I326" s="124"/>
    </row>
    <row r="327" spans="1:9" s="113" customFormat="1" ht="80.25" customHeight="1">
      <c r="A327" s="87" t="s">
        <v>287</v>
      </c>
      <c r="B327" s="570" t="s">
        <v>138</v>
      </c>
      <c r="C327" s="570"/>
      <c r="D327" s="570"/>
      <c r="E327" s="570"/>
      <c r="F327" s="73" t="s">
        <v>11</v>
      </c>
      <c r="G327" s="74">
        <v>10</v>
      </c>
      <c r="H327" s="75">
        <v>0</v>
      </c>
      <c r="I327" s="75">
        <f>G327*H327</f>
        <v>0</v>
      </c>
    </row>
    <row r="328" spans="1:9" s="112" customFormat="1" ht="9.9499999999999993" customHeight="1">
      <c r="A328" s="111"/>
      <c r="B328" s="137"/>
      <c r="C328" s="137"/>
      <c r="D328" s="137"/>
      <c r="E328" s="137"/>
      <c r="F328" s="122"/>
      <c r="G328" s="123"/>
      <c r="H328" s="124"/>
      <c r="I328" s="124"/>
    </row>
    <row r="329" spans="1:9" s="113" customFormat="1" ht="107.25" customHeight="1">
      <c r="A329" s="87" t="s">
        <v>288</v>
      </c>
      <c r="B329" s="570" t="s">
        <v>625</v>
      </c>
      <c r="C329" s="570"/>
      <c r="D329" s="570"/>
      <c r="E329" s="570"/>
      <c r="F329" s="73" t="s">
        <v>362</v>
      </c>
      <c r="G329" s="74">
        <v>1</v>
      </c>
      <c r="H329" s="75">
        <v>0</v>
      </c>
      <c r="I329" s="75">
        <f>G329*H329</f>
        <v>0</v>
      </c>
    </row>
    <row r="330" spans="1:9" s="6" customFormat="1" ht="17.25" customHeight="1" thickBot="1">
      <c r="A330" s="63"/>
      <c r="B330" s="159"/>
      <c r="C330" s="159"/>
      <c r="D330" s="159"/>
      <c r="E330" s="159"/>
      <c r="F330" s="64"/>
      <c r="G330" s="65"/>
      <c r="H330" s="86" t="s">
        <v>8</v>
      </c>
      <c r="I330" s="561">
        <f>SUM(I313:I329)</f>
        <v>0</v>
      </c>
    </row>
    <row r="331" spans="1:9" s="125" customFormat="1" ht="17.25" customHeight="1" thickTop="1">
      <c r="A331" s="140"/>
      <c r="B331" s="117"/>
      <c r="C331" s="117"/>
      <c r="D331" s="117"/>
      <c r="E331" s="117"/>
      <c r="F331" s="114"/>
      <c r="G331" s="115"/>
      <c r="H331" s="147"/>
      <c r="I331" s="124"/>
    </row>
    <row r="332" spans="1:9" s="104" customFormat="1" ht="15" customHeight="1">
      <c r="A332" s="97"/>
      <c r="B332" s="575" t="s">
        <v>5</v>
      </c>
      <c r="C332" s="575"/>
      <c r="D332" s="575"/>
      <c r="E332" s="97"/>
      <c r="F332" s="99"/>
      <c r="G332" s="562"/>
      <c r="H332" s="548"/>
      <c r="I332" s="548"/>
    </row>
    <row r="333" spans="1:9" s="113" customFormat="1" ht="15" customHeight="1">
      <c r="A333" s="71"/>
      <c r="B333" s="72"/>
      <c r="C333" s="72"/>
      <c r="D333" s="72"/>
      <c r="E333" s="72"/>
      <c r="F333" s="54"/>
      <c r="G333" s="156"/>
      <c r="H333" s="50"/>
      <c r="I333" s="50"/>
    </row>
    <row r="334" spans="1:9" s="100" customFormat="1" ht="15" customHeight="1">
      <c r="A334" s="97"/>
      <c r="B334" s="578" t="s">
        <v>6</v>
      </c>
      <c r="C334" s="578"/>
      <c r="D334" s="578"/>
      <c r="E334" s="97"/>
      <c r="F334" s="99"/>
      <c r="G334" s="562"/>
      <c r="H334" s="548"/>
      <c r="I334" s="548"/>
    </row>
    <row r="335" spans="1:9" s="112" customFormat="1" ht="9.9499999999999993" customHeight="1">
      <c r="A335" s="145"/>
      <c r="B335" s="146"/>
      <c r="C335" s="145"/>
      <c r="D335" s="145"/>
      <c r="E335" s="145"/>
      <c r="F335" s="134"/>
      <c r="G335" s="135"/>
      <c r="H335" s="566"/>
      <c r="I335" s="566"/>
    </row>
    <row r="336" spans="1:9" s="113" customFormat="1" ht="60" customHeight="1">
      <c r="A336" s="57" t="s">
        <v>14</v>
      </c>
      <c r="B336" s="573" t="s">
        <v>289</v>
      </c>
      <c r="C336" s="573"/>
      <c r="D336" s="573"/>
      <c r="E336" s="573"/>
      <c r="F336" s="77"/>
      <c r="G336" s="78"/>
      <c r="H336" s="79"/>
      <c r="I336" s="79"/>
    </row>
    <row r="337" spans="1:9" s="113" customFormat="1" ht="13.5" customHeight="1">
      <c r="A337" s="52"/>
      <c r="B337" s="574" t="s">
        <v>290</v>
      </c>
      <c r="C337" s="574"/>
      <c r="D337" s="574"/>
      <c r="E337" s="574"/>
      <c r="F337" s="54" t="s">
        <v>9</v>
      </c>
      <c r="G337" s="76">
        <v>14</v>
      </c>
      <c r="H337" s="79">
        <v>0</v>
      </c>
      <c r="I337" s="79">
        <f t="shared" ref="I337:I343" si="0">G337*H337</f>
        <v>0</v>
      </c>
    </row>
    <row r="338" spans="1:9" s="113" customFormat="1" ht="13.5" customHeight="1">
      <c r="A338" s="52"/>
      <c r="B338" s="574" t="s">
        <v>117</v>
      </c>
      <c r="C338" s="574"/>
      <c r="D338" s="574"/>
      <c r="E338" s="574"/>
      <c r="F338" s="54" t="s">
        <v>9</v>
      </c>
      <c r="G338" s="76">
        <v>2</v>
      </c>
      <c r="H338" s="79">
        <v>0</v>
      </c>
      <c r="I338" s="79">
        <f t="shared" si="0"/>
        <v>0</v>
      </c>
    </row>
    <row r="339" spans="1:9" s="113" customFormat="1" ht="13.5" customHeight="1">
      <c r="A339" s="52"/>
      <c r="B339" s="574" t="s">
        <v>140</v>
      </c>
      <c r="C339" s="574"/>
      <c r="D339" s="574"/>
      <c r="E339" s="574"/>
      <c r="F339" s="54" t="s">
        <v>9</v>
      </c>
      <c r="G339" s="76">
        <v>2</v>
      </c>
      <c r="H339" s="79">
        <v>0</v>
      </c>
      <c r="I339" s="79">
        <f t="shared" si="0"/>
        <v>0</v>
      </c>
    </row>
    <row r="340" spans="1:9" s="113" customFormat="1" ht="13.5" customHeight="1">
      <c r="A340" s="52"/>
      <c r="B340" s="574" t="s">
        <v>291</v>
      </c>
      <c r="C340" s="574"/>
      <c r="D340" s="574"/>
      <c r="E340" s="574"/>
      <c r="F340" s="54" t="s">
        <v>9</v>
      </c>
      <c r="G340" s="76">
        <v>2</v>
      </c>
      <c r="H340" s="79">
        <v>0</v>
      </c>
      <c r="I340" s="79">
        <f t="shared" si="0"/>
        <v>0</v>
      </c>
    </row>
    <row r="341" spans="1:9" s="113" customFormat="1" ht="13.5" customHeight="1">
      <c r="A341" s="52"/>
      <c r="B341" s="574" t="s">
        <v>292</v>
      </c>
      <c r="C341" s="574"/>
      <c r="D341" s="574"/>
      <c r="E341" s="574"/>
      <c r="F341" s="54" t="s">
        <v>9</v>
      </c>
      <c r="G341" s="76">
        <v>2</v>
      </c>
      <c r="H341" s="79">
        <v>0</v>
      </c>
      <c r="I341" s="79">
        <f t="shared" si="0"/>
        <v>0</v>
      </c>
    </row>
    <row r="342" spans="1:9" s="113" customFormat="1" ht="13.5" customHeight="1">
      <c r="A342" s="52"/>
      <c r="B342" s="574" t="s">
        <v>293</v>
      </c>
      <c r="C342" s="574"/>
      <c r="D342" s="574"/>
      <c r="E342" s="574"/>
      <c r="F342" s="54" t="s">
        <v>9</v>
      </c>
      <c r="G342" s="76">
        <v>2</v>
      </c>
      <c r="H342" s="79">
        <v>0</v>
      </c>
      <c r="I342" s="79">
        <f t="shared" si="0"/>
        <v>0</v>
      </c>
    </row>
    <row r="343" spans="1:9" s="113" customFormat="1" ht="13.5" customHeight="1">
      <c r="A343" s="52"/>
      <c r="B343" s="574" t="s">
        <v>294</v>
      </c>
      <c r="C343" s="574"/>
      <c r="D343" s="574"/>
      <c r="E343" s="574"/>
      <c r="F343" s="77" t="s">
        <v>9</v>
      </c>
      <c r="G343" s="78">
        <v>2</v>
      </c>
      <c r="H343" s="79">
        <v>0</v>
      </c>
      <c r="I343" s="79">
        <f t="shared" si="0"/>
        <v>0</v>
      </c>
    </row>
    <row r="344" spans="1:9" s="113" customFormat="1" ht="13.5" customHeight="1">
      <c r="A344" s="157"/>
      <c r="B344" s="574" t="s">
        <v>295</v>
      </c>
      <c r="C344" s="574"/>
      <c r="D344" s="574"/>
      <c r="E344" s="574"/>
      <c r="F344" s="77" t="s">
        <v>9</v>
      </c>
      <c r="G344" s="78">
        <v>2</v>
      </c>
      <c r="H344" s="79">
        <v>0</v>
      </c>
      <c r="I344" s="79">
        <f t="shared" ref="I344:I350" si="1">G344*H344</f>
        <v>0</v>
      </c>
    </row>
    <row r="345" spans="1:9" s="113" customFormat="1" ht="13.5" customHeight="1">
      <c r="A345" s="157"/>
      <c r="B345" s="574" t="s">
        <v>296</v>
      </c>
      <c r="C345" s="574"/>
      <c r="D345" s="574"/>
      <c r="E345" s="574"/>
      <c r="F345" s="77" t="s">
        <v>9</v>
      </c>
      <c r="G345" s="78">
        <v>2</v>
      </c>
      <c r="H345" s="79">
        <v>0</v>
      </c>
      <c r="I345" s="79">
        <f t="shared" si="1"/>
        <v>0</v>
      </c>
    </row>
    <row r="346" spans="1:9" s="113" customFormat="1" ht="13.5" customHeight="1">
      <c r="A346" s="157"/>
      <c r="B346" s="574" t="s">
        <v>297</v>
      </c>
      <c r="C346" s="574"/>
      <c r="D346" s="574"/>
      <c r="E346" s="574"/>
      <c r="F346" s="77" t="s">
        <v>9</v>
      </c>
      <c r="G346" s="78">
        <v>2</v>
      </c>
      <c r="H346" s="79">
        <v>0</v>
      </c>
      <c r="I346" s="79">
        <f t="shared" si="1"/>
        <v>0</v>
      </c>
    </row>
    <row r="347" spans="1:9" s="113" customFormat="1" ht="13.5" customHeight="1">
      <c r="A347" s="157"/>
      <c r="B347" s="574" t="s">
        <v>298</v>
      </c>
      <c r="C347" s="574"/>
      <c r="D347" s="574"/>
      <c r="E347" s="574"/>
      <c r="F347" s="77" t="s">
        <v>9</v>
      </c>
      <c r="G347" s="78">
        <v>2</v>
      </c>
      <c r="H347" s="79">
        <v>0</v>
      </c>
      <c r="I347" s="79">
        <f t="shared" si="1"/>
        <v>0</v>
      </c>
    </row>
    <row r="348" spans="1:9" s="113" customFormat="1" ht="13.5" customHeight="1">
      <c r="A348" s="157"/>
      <c r="B348" s="574" t="s">
        <v>299</v>
      </c>
      <c r="C348" s="574"/>
      <c r="D348" s="574"/>
      <c r="E348" s="574"/>
      <c r="F348" s="77" t="s">
        <v>9</v>
      </c>
      <c r="G348" s="78">
        <v>2</v>
      </c>
      <c r="H348" s="79">
        <v>0</v>
      </c>
      <c r="I348" s="79">
        <f t="shared" si="1"/>
        <v>0</v>
      </c>
    </row>
    <row r="349" spans="1:9" s="113" customFormat="1" ht="13.5" customHeight="1">
      <c r="A349" s="157"/>
      <c r="B349" s="574" t="s">
        <v>300</v>
      </c>
      <c r="C349" s="574"/>
      <c r="D349" s="574"/>
      <c r="E349" s="574"/>
      <c r="F349" s="77" t="s">
        <v>9</v>
      </c>
      <c r="G349" s="78">
        <v>2</v>
      </c>
      <c r="H349" s="79">
        <v>0</v>
      </c>
      <c r="I349" s="79">
        <f t="shared" si="1"/>
        <v>0</v>
      </c>
    </row>
    <row r="350" spans="1:9" s="113" customFormat="1" ht="13.5" customHeight="1">
      <c r="A350" s="52"/>
      <c r="B350" s="577" t="s">
        <v>301</v>
      </c>
      <c r="C350" s="577"/>
      <c r="D350" s="577"/>
      <c r="E350" s="577"/>
      <c r="F350" s="73" t="s">
        <v>9</v>
      </c>
      <c r="G350" s="74">
        <v>2</v>
      </c>
      <c r="H350" s="75">
        <v>0</v>
      </c>
      <c r="I350" s="75">
        <f t="shared" si="1"/>
        <v>0</v>
      </c>
    </row>
    <row r="351" spans="1:9" s="113" customFormat="1" ht="13.5" customHeight="1">
      <c r="A351" s="52"/>
      <c r="B351" s="174"/>
      <c r="C351" s="174"/>
      <c r="D351" s="174"/>
      <c r="E351" s="174"/>
      <c r="F351" s="77"/>
      <c r="G351" s="78"/>
      <c r="H351" s="79"/>
      <c r="I351" s="79"/>
    </row>
    <row r="352" spans="1:9" s="113" customFormat="1" ht="60" customHeight="1">
      <c r="A352" s="87" t="s">
        <v>55</v>
      </c>
      <c r="B352" s="573" t="s">
        <v>303</v>
      </c>
      <c r="C352" s="573"/>
      <c r="D352" s="573"/>
      <c r="E352" s="573"/>
      <c r="F352" s="77"/>
      <c r="G352" s="78"/>
      <c r="H352" s="79"/>
      <c r="I352" s="79">
        <f>G352*H352</f>
        <v>0</v>
      </c>
    </row>
    <row r="353" spans="1:9" s="113" customFormat="1" ht="13.9" customHeight="1">
      <c r="A353" s="157"/>
      <c r="B353" s="577" t="s">
        <v>302</v>
      </c>
      <c r="C353" s="577"/>
      <c r="D353" s="577"/>
      <c r="E353" s="577"/>
      <c r="F353" s="73" t="s">
        <v>9</v>
      </c>
      <c r="G353" s="74">
        <v>2</v>
      </c>
      <c r="H353" s="75">
        <v>0</v>
      </c>
      <c r="I353" s="75">
        <f>G353*H353</f>
        <v>0</v>
      </c>
    </row>
    <row r="354" spans="1:9" s="112" customFormat="1" ht="9.9499999999999993" customHeight="1">
      <c r="A354" s="131"/>
      <c r="B354" s="137"/>
      <c r="C354" s="137"/>
      <c r="D354" s="137"/>
      <c r="E354" s="137"/>
      <c r="F354" s="122"/>
      <c r="G354" s="123"/>
      <c r="H354" s="124"/>
      <c r="I354" s="124"/>
    </row>
    <row r="355" spans="1:9" s="113" customFormat="1" ht="45" customHeight="1">
      <c r="A355" s="57" t="s">
        <v>56</v>
      </c>
      <c r="B355" s="570" t="s">
        <v>304</v>
      </c>
      <c r="C355" s="570"/>
      <c r="D355" s="570"/>
      <c r="E355" s="570"/>
      <c r="F355" s="73" t="s">
        <v>10</v>
      </c>
      <c r="G355" s="74">
        <v>145</v>
      </c>
      <c r="H355" s="75">
        <v>0</v>
      </c>
      <c r="I355" s="75">
        <f>G355*H355</f>
        <v>0</v>
      </c>
    </row>
    <row r="356" spans="1:9" s="113" customFormat="1" ht="9.9499999999999993" customHeight="1">
      <c r="A356" s="52"/>
      <c r="B356" s="105"/>
      <c r="C356" s="105"/>
      <c r="D356" s="105"/>
      <c r="E356" s="105"/>
      <c r="F356" s="77"/>
      <c r="G356" s="78"/>
      <c r="H356" s="79"/>
      <c r="I356" s="79"/>
    </row>
    <row r="357" spans="1:9" s="113" customFormat="1" ht="108" customHeight="1">
      <c r="A357" s="57" t="s">
        <v>57</v>
      </c>
      <c r="B357" s="570" t="s">
        <v>339</v>
      </c>
      <c r="C357" s="570"/>
      <c r="D357" s="570"/>
      <c r="E357" s="570"/>
      <c r="F357" s="73" t="s">
        <v>10</v>
      </c>
      <c r="G357" s="74">
        <v>145</v>
      </c>
      <c r="H357" s="75">
        <v>0</v>
      </c>
      <c r="I357" s="75">
        <f>G357*H357</f>
        <v>0</v>
      </c>
    </row>
    <row r="358" spans="1:9" s="112" customFormat="1" ht="9.9499999999999993" customHeight="1">
      <c r="A358" s="131"/>
      <c r="B358" s="137"/>
      <c r="C358" s="137"/>
      <c r="D358" s="137"/>
      <c r="E358" s="137"/>
      <c r="F358" s="122"/>
      <c r="G358" s="123"/>
      <c r="H358" s="124"/>
      <c r="I358" s="124"/>
    </row>
    <row r="359" spans="1:9" s="6" customFormat="1" ht="90" customHeight="1">
      <c r="A359" s="87" t="s">
        <v>32</v>
      </c>
      <c r="B359" s="570" t="s">
        <v>652</v>
      </c>
      <c r="C359" s="570"/>
      <c r="D359" s="570"/>
      <c r="E359" s="570"/>
      <c r="F359" s="73" t="s">
        <v>10</v>
      </c>
      <c r="G359" s="74">
        <v>145</v>
      </c>
      <c r="H359" s="75">
        <v>0</v>
      </c>
      <c r="I359" s="75">
        <f>G359*H359</f>
        <v>0</v>
      </c>
    </row>
    <row r="360" spans="1:9" s="6" customFormat="1" ht="9.9499999999999993" customHeight="1">
      <c r="A360" s="87"/>
      <c r="B360" s="103"/>
      <c r="C360" s="103"/>
      <c r="D360" s="103"/>
      <c r="E360" s="103"/>
      <c r="F360" s="77"/>
      <c r="G360" s="78"/>
      <c r="H360" s="79"/>
      <c r="I360" s="79"/>
    </row>
    <row r="361" spans="1:9" s="113" customFormat="1" ht="60" customHeight="1">
      <c r="A361" s="57" t="s">
        <v>33</v>
      </c>
      <c r="B361" s="570" t="s">
        <v>305</v>
      </c>
      <c r="C361" s="570"/>
      <c r="D361" s="570"/>
      <c r="E361" s="570"/>
      <c r="F361" s="73" t="s">
        <v>11</v>
      </c>
      <c r="G361" s="74">
        <v>16</v>
      </c>
      <c r="H361" s="75">
        <v>0</v>
      </c>
      <c r="I361" s="75">
        <f>G361*H361</f>
        <v>0</v>
      </c>
    </row>
    <row r="362" spans="1:9" s="6" customFormat="1" ht="9.9499999999999993" customHeight="1">
      <c r="A362" s="87"/>
      <c r="B362" s="103"/>
      <c r="C362" s="103"/>
      <c r="D362" s="103"/>
      <c r="E362" s="103"/>
      <c r="F362" s="77"/>
      <c r="G362" s="78"/>
      <c r="H362" s="79"/>
      <c r="I362" s="79"/>
    </row>
    <row r="363" spans="1:9" s="113" customFormat="1" ht="60" customHeight="1">
      <c r="A363" s="57" t="s">
        <v>58</v>
      </c>
      <c r="B363" s="570" t="s">
        <v>340</v>
      </c>
      <c r="C363" s="570"/>
      <c r="D363" s="570"/>
      <c r="E363" s="570"/>
      <c r="F363" s="73" t="s">
        <v>10</v>
      </c>
      <c r="G363" s="74">
        <v>12</v>
      </c>
      <c r="H363" s="75">
        <v>0</v>
      </c>
      <c r="I363" s="75">
        <f>G363*H363</f>
        <v>0</v>
      </c>
    </row>
    <row r="364" spans="1:9" s="113" customFormat="1" ht="9.9499999999999993" customHeight="1">
      <c r="A364" s="57"/>
      <c r="B364" s="103"/>
      <c r="C364" s="103"/>
      <c r="D364" s="103"/>
      <c r="E364" s="103"/>
      <c r="F364" s="77"/>
      <c r="G364" s="78"/>
      <c r="H364" s="79"/>
      <c r="I364" s="79"/>
    </row>
    <row r="365" spans="1:9" s="113" customFormat="1" ht="90" customHeight="1">
      <c r="A365" s="57" t="s">
        <v>59</v>
      </c>
      <c r="B365" s="570" t="s">
        <v>653</v>
      </c>
      <c r="C365" s="570"/>
      <c r="D365" s="570"/>
      <c r="E365" s="570"/>
      <c r="F365" s="73" t="s">
        <v>10</v>
      </c>
      <c r="G365" s="74">
        <v>12</v>
      </c>
      <c r="H365" s="75">
        <v>0</v>
      </c>
      <c r="I365" s="75">
        <f>G365*H365</f>
        <v>0</v>
      </c>
    </row>
    <row r="366" spans="1:9" s="132" customFormat="1" ht="9.9499999999999993" customHeight="1">
      <c r="A366" s="126"/>
      <c r="B366" s="133"/>
      <c r="C366" s="133"/>
      <c r="D366" s="133"/>
      <c r="E366" s="133"/>
      <c r="F366" s="134"/>
      <c r="G366" s="135"/>
      <c r="H366" s="136"/>
      <c r="I366" s="124"/>
    </row>
    <row r="367" spans="1:9" s="158" customFormat="1" ht="90" customHeight="1">
      <c r="A367" s="90" t="s">
        <v>60</v>
      </c>
      <c r="B367" s="572" t="s">
        <v>341</v>
      </c>
      <c r="C367" s="572"/>
      <c r="D367" s="572"/>
      <c r="E367" s="572"/>
      <c r="F367" s="73" t="s">
        <v>11</v>
      </c>
      <c r="G367" s="88">
        <v>20</v>
      </c>
      <c r="H367" s="89">
        <v>0</v>
      </c>
      <c r="I367" s="89">
        <f>G367*H367</f>
        <v>0</v>
      </c>
    </row>
    <row r="368" spans="1:9" s="151" customFormat="1" ht="9.9499999999999993" customHeight="1">
      <c r="A368" s="150"/>
      <c r="B368" s="152"/>
      <c r="C368" s="152"/>
      <c r="D368" s="152"/>
      <c r="E368" s="152"/>
      <c r="F368" s="122"/>
      <c r="G368" s="153"/>
      <c r="H368" s="154"/>
      <c r="I368" s="154"/>
    </row>
    <row r="369" spans="1:9" s="158" customFormat="1" ht="75" customHeight="1">
      <c r="A369" s="90" t="s">
        <v>105</v>
      </c>
      <c r="B369" s="572" t="s">
        <v>91</v>
      </c>
      <c r="C369" s="572"/>
      <c r="D369" s="572"/>
      <c r="E369" s="572"/>
      <c r="F369" s="73" t="s">
        <v>11</v>
      </c>
      <c r="G369" s="88">
        <v>38</v>
      </c>
      <c r="H369" s="89">
        <v>0</v>
      </c>
      <c r="I369" s="89">
        <f>G369*H369</f>
        <v>0</v>
      </c>
    </row>
    <row r="370" spans="1:9" s="158" customFormat="1" ht="9.9499999999999993" customHeight="1">
      <c r="A370" s="90"/>
      <c r="B370" s="175"/>
      <c r="C370" s="175"/>
      <c r="D370" s="175"/>
      <c r="E370" s="175"/>
      <c r="F370" s="77"/>
      <c r="G370" s="160"/>
      <c r="H370" s="161"/>
      <c r="I370" s="161"/>
    </row>
    <row r="371" spans="1:9" s="158" customFormat="1" ht="75" customHeight="1">
      <c r="A371" s="90" t="s">
        <v>322</v>
      </c>
      <c r="B371" s="572" t="s">
        <v>323</v>
      </c>
      <c r="C371" s="572"/>
      <c r="D371" s="572"/>
      <c r="E371" s="572"/>
      <c r="F371" s="73" t="s">
        <v>11</v>
      </c>
      <c r="G371" s="88">
        <v>27</v>
      </c>
      <c r="H371" s="89">
        <v>0</v>
      </c>
      <c r="I371" s="89">
        <f>G371*H371</f>
        <v>0</v>
      </c>
    </row>
    <row r="372" spans="1:9" s="158" customFormat="1" ht="9.9499999999999993" customHeight="1">
      <c r="A372" s="90"/>
      <c r="B372" s="175"/>
      <c r="C372" s="175"/>
      <c r="D372" s="175"/>
      <c r="E372" s="175"/>
      <c r="F372" s="77"/>
      <c r="G372" s="160"/>
      <c r="H372" s="161"/>
      <c r="I372" s="161"/>
    </row>
    <row r="373" spans="1:9" s="158" customFormat="1" ht="75" customHeight="1">
      <c r="A373" s="90" t="s">
        <v>324</v>
      </c>
      <c r="B373" s="572" t="s">
        <v>325</v>
      </c>
      <c r="C373" s="572"/>
      <c r="D373" s="572"/>
      <c r="E373" s="572"/>
      <c r="F373" s="73" t="s">
        <v>11</v>
      </c>
      <c r="G373" s="88">
        <v>4.5</v>
      </c>
      <c r="H373" s="89">
        <v>0</v>
      </c>
      <c r="I373" s="89">
        <f>G373*H373</f>
        <v>0</v>
      </c>
    </row>
    <row r="374" spans="1:9" s="158" customFormat="1" ht="9.9499999999999993" customHeight="1">
      <c r="A374" s="90"/>
      <c r="B374" s="175"/>
      <c r="C374" s="175"/>
      <c r="D374" s="175"/>
      <c r="E374" s="175"/>
      <c r="F374" s="77"/>
      <c r="G374" s="160"/>
      <c r="H374" s="161"/>
      <c r="I374" s="161"/>
    </row>
    <row r="375" spans="1:9" s="158" customFormat="1" ht="75" customHeight="1">
      <c r="A375" s="90" t="s">
        <v>326</v>
      </c>
      <c r="B375" s="572" t="s">
        <v>327</v>
      </c>
      <c r="C375" s="572"/>
      <c r="D375" s="572"/>
      <c r="E375" s="572"/>
      <c r="F375" s="73" t="s">
        <v>11</v>
      </c>
      <c r="G375" s="88">
        <v>53</v>
      </c>
      <c r="H375" s="89">
        <v>0</v>
      </c>
      <c r="I375" s="89">
        <f>G375*H375</f>
        <v>0</v>
      </c>
    </row>
    <row r="376" spans="1:9" s="158" customFormat="1" ht="9.9499999999999993" customHeight="1">
      <c r="A376" s="90"/>
      <c r="B376" s="175"/>
      <c r="C376" s="175"/>
      <c r="D376" s="175"/>
      <c r="E376" s="175"/>
      <c r="F376" s="77"/>
      <c r="G376" s="160"/>
      <c r="H376" s="161"/>
      <c r="I376" s="161"/>
    </row>
    <row r="377" spans="1:9" s="158" customFormat="1" ht="9.9499999999999993" customHeight="1">
      <c r="A377" s="90"/>
      <c r="B377" s="176"/>
      <c r="C377" s="176"/>
      <c r="D377" s="176"/>
      <c r="E377" s="176"/>
      <c r="F377" s="77"/>
      <c r="G377" s="160"/>
      <c r="H377" s="161"/>
      <c r="I377" s="161"/>
    </row>
    <row r="378" spans="1:9" s="31" customFormat="1" ht="33.75" customHeight="1">
      <c r="A378" s="57" t="s">
        <v>330</v>
      </c>
      <c r="B378" s="570" t="s">
        <v>342</v>
      </c>
      <c r="C378" s="570"/>
      <c r="D378" s="570"/>
      <c r="E378" s="570"/>
      <c r="F378" s="73"/>
      <c r="G378" s="74"/>
      <c r="H378" s="75"/>
      <c r="I378" s="75"/>
    </row>
    <row r="379" spans="1:9" s="31" customFormat="1" ht="6" customHeight="1">
      <c r="A379" s="57"/>
      <c r="B379" s="579"/>
      <c r="C379" s="579"/>
      <c r="D379" s="579"/>
      <c r="E379" s="579"/>
      <c r="F379" s="77"/>
      <c r="G379" s="78"/>
      <c r="H379" s="79"/>
      <c r="I379" s="79"/>
    </row>
    <row r="380" spans="1:9" s="31" customFormat="1" ht="18" customHeight="1">
      <c r="A380" s="57"/>
      <c r="B380" s="576" t="s">
        <v>343</v>
      </c>
      <c r="C380" s="576"/>
      <c r="D380" s="576"/>
      <c r="E380" s="576"/>
      <c r="F380" s="77"/>
      <c r="G380" s="78"/>
      <c r="H380" s="79"/>
      <c r="I380" s="79"/>
    </row>
    <row r="381" spans="1:9" s="31" customFormat="1" ht="15" customHeight="1">
      <c r="A381" s="57"/>
      <c r="B381" s="576" t="s">
        <v>344</v>
      </c>
      <c r="C381" s="576"/>
      <c r="D381" s="576"/>
      <c r="E381" s="576"/>
      <c r="F381" s="77"/>
      <c r="G381" s="78"/>
      <c r="H381" s="79"/>
      <c r="I381" s="79"/>
    </row>
    <row r="382" spans="1:9" s="31" customFormat="1" ht="35.25" customHeight="1">
      <c r="A382" s="57"/>
      <c r="B382" s="576" t="s">
        <v>345</v>
      </c>
      <c r="C382" s="576"/>
      <c r="D382" s="576"/>
      <c r="E382" s="576"/>
      <c r="F382" s="77"/>
      <c r="G382" s="78"/>
      <c r="H382" s="79"/>
      <c r="I382" s="79"/>
    </row>
    <row r="383" spans="1:9" s="31" customFormat="1" ht="15.75" customHeight="1">
      <c r="A383" s="57"/>
      <c r="B383" s="576" t="s">
        <v>650</v>
      </c>
      <c r="C383" s="576"/>
      <c r="D383" s="576"/>
      <c r="E383" s="576"/>
      <c r="F383" s="77"/>
      <c r="G383" s="78"/>
      <c r="H383" s="79"/>
      <c r="I383" s="79"/>
    </row>
    <row r="384" spans="1:9" s="31" customFormat="1" ht="33.75" customHeight="1">
      <c r="A384" s="57"/>
      <c r="B384" s="576" t="s">
        <v>651</v>
      </c>
      <c r="C384" s="576"/>
      <c r="D384" s="576"/>
      <c r="E384" s="576"/>
      <c r="F384" s="77"/>
      <c r="G384" s="78"/>
      <c r="H384" s="79"/>
      <c r="I384" s="79"/>
    </row>
    <row r="385" spans="1:9" s="31" customFormat="1" ht="15.75" customHeight="1">
      <c r="A385" s="57"/>
      <c r="B385" s="576" t="s">
        <v>346</v>
      </c>
      <c r="C385" s="576"/>
      <c r="D385" s="576"/>
      <c r="E385" s="576"/>
      <c r="F385" s="77"/>
      <c r="G385" s="78"/>
      <c r="H385" s="79"/>
      <c r="I385" s="79"/>
    </row>
    <row r="386" spans="1:9" s="31" customFormat="1" ht="33" customHeight="1">
      <c r="A386" s="57"/>
      <c r="B386" s="576" t="s">
        <v>347</v>
      </c>
      <c r="C386" s="576"/>
      <c r="D386" s="576"/>
      <c r="E386" s="576"/>
      <c r="F386" s="73" t="s">
        <v>43</v>
      </c>
      <c r="G386" s="74">
        <v>172</v>
      </c>
      <c r="H386" s="75">
        <v>0</v>
      </c>
      <c r="I386" s="75">
        <f>G386*H386</f>
        <v>0</v>
      </c>
    </row>
    <row r="387" spans="1:9" s="125" customFormat="1" ht="15.75" customHeight="1" thickBot="1">
      <c r="A387" s="140"/>
      <c r="B387" s="149"/>
      <c r="C387" s="149"/>
      <c r="D387" s="149"/>
      <c r="E387" s="149"/>
      <c r="F387" s="134"/>
      <c r="G387" s="135"/>
      <c r="H387" s="86" t="s">
        <v>8</v>
      </c>
      <c r="I387" s="561">
        <f>SUM(I337:I386)</f>
        <v>0</v>
      </c>
    </row>
    <row r="388" spans="1:9" s="125" customFormat="1" ht="15.75" customHeight="1" thickTop="1">
      <c r="A388" s="140"/>
      <c r="B388" s="149"/>
      <c r="C388" s="149"/>
      <c r="D388" s="149"/>
      <c r="E388" s="149"/>
      <c r="F388" s="134"/>
      <c r="G388" s="135"/>
      <c r="H388" s="107"/>
      <c r="I388" s="79"/>
    </row>
    <row r="389" spans="1:9" s="104" customFormat="1" ht="15" customHeight="1">
      <c r="A389" s="97"/>
      <c r="B389" s="98" t="s">
        <v>7</v>
      </c>
      <c r="C389" s="97"/>
      <c r="D389" s="97"/>
      <c r="E389" s="97"/>
      <c r="F389" s="99"/>
      <c r="G389" s="562"/>
      <c r="H389" s="548"/>
      <c r="I389" s="548"/>
    </row>
    <row r="390" spans="1:9" s="104" customFormat="1" ht="9.9499999999999993" customHeight="1">
      <c r="A390" s="97"/>
      <c r="B390" s="98"/>
      <c r="C390" s="97"/>
      <c r="D390" s="97"/>
      <c r="E390" s="97"/>
      <c r="F390" s="99"/>
      <c r="G390" s="562"/>
      <c r="H390" s="548"/>
      <c r="I390" s="548"/>
    </row>
    <row r="391" spans="1:9" s="83" customFormat="1" ht="171.75" customHeight="1">
      <c r="A391" s="57" t="s">
        <v>15</v>
      </c>
      <c r="B391" s="570" t="s">
        <v>644</v>
      </c>
      <c r="C391" s="570"/>
      <c r="D391" s="570"/>
      <c r="E391" s="570"/>
      <c r="F391" s="73" t="s">
        <v>9</v>
      </c>
      <c r="G391" s="74">
        <v>1</v>
      </c>
      <c r="H391" s="75">
        <v>0</v>
      </c>
      <c r="I391" s="75">
        <f>G391*H391</f>
        <v>0</v>
      </c>
    </row>
    <row r="392" spans="1:9" s="83" customFormat="1" ht="9.9499999999999993" customHeight="1">
      <c r="A392" s="57"/>
      <c r="B392" s="103"/>
      <c r="C392" s="103"/>
      <c r="D392" s="103"/>
      <c r="E392" s="103"/>
      <c r="F392" s="77"/>
      <c r="G392" s="78"/>
      <c r="H392" s="79"/>
      <c r="I392" s="79"/>
    </row>
    <row r="393" spans="1:9" s="83" customFormat="1" ht="163.5" customHeight="1">
      <c r="A393" s="57" t="s">
        <v>65</v>
      </c>
      <c r="B393" s="570" t="s">
        <v>619</v>
      </c>
      <c r="C393" s="570"/>
      <c r="D393" s="570"/>
      <c r="E393" s="570"/>
      <c r="F393" s="73" t="s">
        <v>9</v>
      </c>
      <c r="G393" s="74">
        <v>1</v>
      </c>
      <c r="H393" s="75">
        <v>0</v>
      </c>
      <c r="I393" s="75">
        <f>G393*H393</f>
        <v>0</v>
      </c>
    </row>
    <row r="394" spans="1:9" s="83" customFormat="1" ht="9.9499999999999993" customHeight="1">
      <c r="A394" s="57"/>
      <c r="B394" s="103"/>
      <c r="C394" s="103"/>
      <c r="D394" s="103"/>
      <c r="E394" s="103"/>
      <c r="F394" s="77"/>
      <c r="G394" s="78"/>
      <c r="H394" s="79"/>
      <c r="I394" s="79"/>
    </row>
    <row r="395" spans="1:9" s="83" customFormat="1" ht="165" customHeight="1">
      <c r="A395" s="57" t="s">
        <v>66</v>
      </c>
      <c r="B395" s="570" t="s">
        <v>647</v>
      </c>
      <c r="C395" s="570"/>
      <c r="D395" s="570"/>
      <c r="E395" s="570"/>
      <c r="F395" s="73" t="s">
        <v>9</v>
      </c>
      <c r="G395" s="74">
        <v>1</v>
      </c>
      <c r="H395" s="75">
        <v>0</v>
      </c>
      <c r="I395" s="75">
        <f>G395*H395</f>
        <v>0</v>
      </c>
    </row>
    <row r="396" spans="1:9" s="83" customFormat="1" ht="9.9499999999999993" customHeight="1">
      <c r="A396" s="57"/>
      <c r="B396" s="103"/>
      <c r="C396" s="103"/>
      <c r="D396" s="103"/>
      <c r="E396" s="103"/>
      <c r="F396" s="77"/>
      <c r="G396" s="78"/>
      <c r="H396" s="79"/>
      <c r="I396" s="79"/>
    </row>
    <row r="397" spans="1:9" s="83" customFormat="1" ht="243" customHeight="1">
      <c r="A397" s="57" t="s">
        <v>67</v>
      </c>
      <c r="B397" s="570" t="s">
        <v>622</v>
      </c>
      <c r="C397" s="570"/>
      <c r="D397" s="570"/>
      <c r="E397" s="570"/>
      <c r="F397" s="73" t="s">
        <v>9</v>
      </c>
      <c r="G397" s="74">
        <v>3</v>
      </c>
      <c r="H397" s="75">
        <v>0</v>
      </c>
      <c r="I397" s="75">
        <f>G397*H397</f>
        <v>0</v>
      </c>
    </row>
    <row r="398" spans="1:9" s="83" customFormat="1" ht="22.5" customHeight="1">
      <c r="A398" s="57"/>
      <c r="B398" s="103"/>
      <c r="C398" s="103"/>
      <c r="D398" s="103"/>
      <c r="E398" s="103"/>
      <c r="F398" s="77"/>
      <c r="G398" s="78"/>
      <c r="H398" s="79"/>
      <c r="I398" s="79"/>
    </row>
    <row r="399" spans="1:9" s="83" customFormat="1" ht="256.5" customHeight="1">
      <c r="A399" s="57" t="s">
        <v>646</v>
      </c>
      <c r="B399" s="570" t="s">
        <v>645</v>
      </c>
      <c r="C399" s="570"/>
      <c r="D399" s="570"/>
      <c r="E399" s="570"/>
      <c r="F399" s="73" t="s">
        <v>9</v>
      </c>
      <c r="G399" s="74">
        <v>1</v>
      </c>
      <c r="H399" s="75">
        <v>0</v>
      </c>
      <c r="I399" s="75">
        <f>G399*H399</f>
        <v>0</v>
      </c>
    </row>
    <row r="400" spans="1:9" s="83" customFormat="1" ht="20.25" customHeight="1">
      <c r="A400" s="57"/>
      <c r="B400" s="103"/>
      <c r="C400" s="103"/>
      <c r="D400" s="103"/>
      <c r="E400" s="103"/>
      <c r="F400" s="77"/>
      <c r="G400" s="78"/>
      <c r="H400" s="79"/>
      <c r="I400" s="79"/>
    </row>
    <row r="401" spans="1:9" s="83" customFormat="1" ht="300" customHeight="1">
      <c r="A401" s="57" t="s">
        <v>68</v>
      </c>
      <c r="B401" s="570" t="s">
        <v>621</v>
      </c>
      <c r="C401" s="570"/>
      <c r="D401" s="570"/>
      <c r="E401" s="570"/>
      <c r="F401" s="73" t="s">
        <v>9</v>
      </c>
      <c r="G401" s="74">
        <v>4</v>
      </c>
      <c r="H401" s="75">
        <v>0</v>
      </c>
      <c r="I401" s="75">
        <f>G401*H401</f>
        <v>0</v>
      </c>
    </row>
    <row r="402" spans="1:9" s="83" customFormat="1" ht="9.9499999999999993" customHeight="1">
      <c r="A402" s="57"/>
      <c r="B402" s="103"/>
      <c r="C402" s="103"/>
      <c r="D402" s="103"/>
      <c r="E402" s="103"/>
      <c r="F402" s="77"/>
      <c r="G402" s="78"/>
      <c r="H402" s="79"/>
      <c r="I402" s="79"/>
    </row>
    <row r="403" spans="1:9" s="83" customFormat="1" ht="243" customHeight="1">
      <c r="A403" s="57" t="s">
        <v>69</v>
      </c>
      <c r="B403" s="570" t="s">
        <v>620</v>
      </c>
      <c r="C403" s="570"/>
      <c r="D403" s="570"/>
      <c r="E403" s="570"/>
      <c r="F403" s="73" t="s">
        <v>9</v>
      </c>
      <c r="G403" s="74">
        <v>1</v>
      </c>
      <c r="H403" s="75">
        <v>0</v>
      </c>
      <c r="I403" s="75">
        <f>G403*H403</f>
        <v>0</v>
      </c>
    </row>
    <row r="404" spans="1:9" s="83" customFormat="1" ht="9.9499999999999993" customHeight="1">
      <c r="A404" s="57"/>
      <c r="B404" s="103"/>
      <c r="C404" s="103"/>
      <c r="D404" s="103"/>
      <c r="E404" s="103"/>
      <c r="F404" s="77"/>
      <c r="G404" s="78"/>
      <c r="H404" s="79"/>
      <c r="I404" s="79"/>
    </row>
    <row r="405" spans="1:9" s="83" customFormat="1" ht="181.5" customHeight="1">
      <c r="A405" s="57" t="s">
        <v>70</v>
      </c>
      <c r="B405" s="570" t="s">
        <v>615</v>
      </c>
      <c r="C405" s="570"/>
      <c r="D405" s="570"/>
      <c r="E405" s="570"/>
      <c r="F405" s="73" t="s">
        <v>9</v>
      </c>
      <c r="G405" s="74">
        <v>3</v>
      </c>
      <c r="H405" s="75">
        <v>0</v>
      </c>
      <c r="I405" s="75">
        <f>G405*H405</f>
        <v>0</v>
      </c>
    </row>
    <row r="406" spans="1:9" s="83" customFormat="1" ht="9.75" customHeight="1">
      <c r="A406" s="57"/>
      <c r="B406" s="103"/>
      <c r="C406" s="103"/>
      <c r="D406" s="103"/>
      <c r="E406" s="103"/>
      <c r="F406" s="77"/>
      <c r="G406" s="78"/>
      <c r="H406" s="79"/>
      <c r="I406" s="79"/>
    </row>
    <row r="407" spans="1:9" s="83" customFormat="1" ht="192" customHeight="1">
      <c r="A407" s="57" t="s">
        <v>71</v>
      </c>
      <c r="B407" s="570" t="s">
        <v>648</v>
      </c>
      <c r="C407" s="570"/>
      <c r="D407" s="570"/>
      <c r="E407" s="570"/>
      <c r="F407" s="73" t="s">
        <v>9</v>
      </c>
      <c r="G407" s="74">
        <v>11</v>
      </c>
      <c r="H407" s="75">
        <v>0</v>
      </c>
      <c r="I407" s="75">
        <f>G407*H407</f>
        <v>0</v>
      </c>
    </row>
    <row r="408" spans="1:9" s="25" customFormat="1" ht="9.9499999999999993" customHeight="1">
      <c r="A408" s="51"/>
      <c r="B408" s="106"/>
      <c r="C408" s="106"/>
      <c r="D408" s="106"/>
      <c r="E408" s="106"/>
      <c r="F408" s="62"/>
      <c r="G408" s="67"/>
      <c r="H408" s="48"/>
      <c r="I408" s="47"/>
    </row>
    <row r="409" spans="1:9" s="83" customFormat="1" ht="185.25" customHeight="1">
      <c r="A409" s="57" t="s">
        <v>72</v>
      </c>
      <c r="B409" s="570" t="s">
        <v>616</v>
      </c>
      <c r="C409" s="570"/>
      <c r="D409" s="570"/>
      <c r="E409" s="570"/>
      <c r="F409" s="73" t="s">
        <v>9</v>
      </c>
      <c r="G409" s="74">
        <v>5</v>
      </c>
      <c r="H409" s="75">
        <v>0</v>
      </c>
      <c r="I409" s="75">
        <f>G409*H409</f>
        <v>0</v>
      </c>
    </row>
    <row r="410" spans="1:9" s="83" customFormat="1" ht="9.9499999999999993" customHeight="1">
      <c r="A410" s="57"/>
      <c r="B410" s="103"/>
      <c r="C410" s="103"/>
      <c r="D410" s="103"/>
      <c r="E410" s="103"/>
      <c r="F410" s="77"/>
      <c r="G410" s="78"/>
      <c r="H410" s="79"/>
      <c r="I410" s="79"/>
    </row>
    <row r="411" spans="1:9" s="83" customFormat="1" ht="179.25" customHeight="1">
      <c r="A411" s="57" t="s">
        <v>73</v>
      </c>
      <c r="B411" s="570" t="s">
        <v>617</v>
      </c>
      <c r="C411" s="570"/>
      <c r="D411" s="570"/>
      <c r="E411" s="570"/>
      <c r="F411" s="73" t="s">
        <v>9</v>
      </c>
      <c r="G411" s="74">
        <v>1</v>
      </c>
      <c r="H411" s="75">
        <v>0</v>
      </c>
      <c r="I411" s="75">
        <f>G411*H411</f>
        <v>0</v>
      </c>
    </row>
    <row r="412" spans="1:9" s="83" customFormat="1" ht="9.9499999999999993" customHeight="1">
      <c r="A412" s="57"/>
      <c r="B412" s="103"/>
      <c r="C412" s="103"/>
      <c r="D412" s="103"/>
      <c r="E412" s="103"/>
      <c r="F412" s="77"/>
      <c r="G412" s="78"/>
      <c r="H412" s="79"/>
      <c r="I412" s="79"/>
    </row>
    <row r="413" spans="1:9" s="83" customFormat="1" ht="183.75" customHeight="1">
      <c r="A413" s="57" t="s">
        <v>106</v>
      </c>
      <c r="B413" s="570" t="s">
        <v>618</v>
      </c>
      <c r="C413" s="570"/>
      <c r="D413" s="570"/>
      <c r="E413" s="570"/>
      <c r="F413" s="73" t="s">
        <v>9</v>
      </c>
      <c r="G413" s="74">
        <v>1</v>
      </c>
      <c r="H413" s="75">
        <v>0</v>
      </c>
      <c r="I413" s="75">
        <f>G413*H413</f>
        <v>0</v>
      </c>
    </row>
    <row r="414" spans="1:9" s="24" customFormat="1" ht="9.9499999999999993" customHeight="1">
      <c r="A414" s="51"/>
      <c r="B414" s="106"/>
      <c r="C414" s="106"/>
      <c r="D414" s="106"/>
      <c r="E414" s="106"/>
      <c r="F414" s="62"/>
      <c r="G414" s="67"/>
      <c r="H414" s="48"/>
      <c r="I414" s="47"/>
    </row>
    <row r="415" spans="1:9" s="83" customFormat="1" ht="45" customHeight="1">
      <c r="A415" s="57" t="s">
        <v>107</v>
      </c>
      <c r="B415" s="573" t="s">
        <v>306</v>
      </c>
      <c r="C415" s="573"/>
      <c r="D415" s="573"/>
      <c r="E415" s="573"/>
      <c r="F415" s="77"/>
      <c r="G415" s="78"/>
      <c r="H415" s="79"/>
      <c r="I415" s="79"/>
    </row>
    <row r="416" spans="1:9" s="83" customFormat="1" ht="15" customHeight="1">
      <c r="A416" s="57"/>
      <c r="B416" s="590" t="s">
        <v>141</v>
      </c>
      <c r="C416" s="590"/>
      <c r="D416" s="590"/>
      <c r="E416" s="590"/>
      <c r="F416" s="73" t="s">
        <v>9</v>
      </c>
      <c r="G416" s="74">
        <v>1</v>
      </c>
      <c r="H416" s="75">
        <v>0</v>
      </c>
      <c r="I416" s="75">
        <f>G416*H416</f>
        <v>0</v>
      </c>
    </row>
    <row r="417" spans="1:9" s="83" customFormat="1" ht="15" customHeight="1">
      <c r="A417" s="57"/>
      <c r="B417" s="590" t="s">
        <v>308</v>
      </c>
      <c r="C417" s="590"/>
      <c r="D417" s="590"/>
      <c r="E417" s="590"/>
      <c r="F417" s="73" t="s">
        <v>9</v>
      </c>
      <c r="G417" s="74">
        <v>3</v>
      </c>
      <c r="H417" s="75">
        <v>0</v>
      </c>
      <c r="I417" s="75">
        <f>G417*H417</f>
        <v>0</v>
      </c>
    </row>
    <row r="418" spans="1:9" s="83" customFormat="1" ht="15" customHeight="1">
      <c r="A418" s="57"/>
      <c r="B418" s="590" t="s">
        <v>131</v>
      </c>
      <c r="C418" s="590"/>
      <c r="D418" s="590"/>
      <c r="E418" s="590"/>
      <c r="F418" s="73" t="s">
        <v>9</v>
      </c>
      <c r="G418" s="74">
        <v>11</v>
      </c>
      <c r="H418" s="75">
        <v>0</v>
      </c>
      <c r="I418" s="75">
        <f>G418*H418</f>
        <v>0</v>
      </c>
    </row>
    <row r="419" spans="1:9" s="83" customFormat="1" ht="9.9499999999999993" customHeight="1">
      <c r="A419" s="57"/>
      <c r="B419" s="105"/>
      <c r="C419" s="105"/>
      <c r="D419" s="105"/>
      <c r="E419" s="105"/>
      <c r="F419" s="77"/>
      <c r="G419" s="78"/>
      <c r="H419" s="79"/>
      <c r="I419" s="79"/>
    </row>
    <row r="420" spans="1:9" s="83" customFormat="1" ht="45" customHeight="1">
      <c r="A420" s="57" t="s">
        <v>109</v>
      </c>
      <c r="B420" s="573" t="s">
        <v>309</v>
      </c>
      <c r="C420" s="573"/>
      <c r="D420" s="573"/>
      <c r="E420" s="573"/>
      <c r="F420" s="77"/>
      <c r="G420" s="78"/>
      <c r="H420" s="79"/>
      <c r="I420" s="79"/>
    </row>
    <row r="421" spans="1:9" s="83" customFormat="1" ht="15" customHeight="1">
      <c r="A421" s="57"/>
      <c r="B421" s="590" t="s">
        <v>141</v>
      </c>
      <c r="C421" s="590"/>
      <c r="D421" s="590"/>
      <c r="E421" s="590"/>
      <c r="F421" s="73" t="s">
        <v>9</v>
      </c>
      <c r="G421" s="74">
        <v>1</v>
      </c>
      <c r="H421" s="75">
        <v>0</v>
      </c>
      <c r="I421" s="75">
        <f>G421*H421</f>
        <v>0</v>
      </c>
    </row>
    <row r="422" spans="1:9" s="83" customFormat="1" ht="15" customHeight="1">
      <c r="A422" s="57"/>
      <c r="B422" s="590" t="s">
        <v>308</v>
      </c>
      <c r="C422" s="590"/>
      <c r="D422" s="590"/>
      <c r="E422" s="590"/>
      <c r="F422" s="73" t="s">
        <v>9</v>
      </c>
      <c r="G422" s="74">
        <v>3</v>
      </c>
      <c r="H422" s="75">
        <v>0</v>
      </c>
      <c r="I422" s="75">
        <f>G422*H422</f>
        <v>0</v>
      </c>
    </row>
    <row r="423" spans="1:9" s="83" customFormat="1" ht="15" customHeight="1">
      <c r="A423" s="57"/>
      <c r="B423" s="590" t="s">
        <v>131</v>
      </c>
      <c r="C423" s="590"/>
      <c r="D423" s="590"/>
      <c r="E423" s="590"/>
      <c r="F423" s="73" t="s">
        <v>9</v>
      </c>
      <c r="G423" s="74">
        <v>11</v>
      </c>
      <c r="H423" s="75">
        <v>0</v>
      </c>
      <c r="I423" s="75">
        <f>G423*H423</f>
        <v>0</v>
      </c>
    </row>
    <row r="424" spans="1:9" s="83" customFormat="1" ht="15" customHeight="1">
      <c r="A424" s="57"/>
      <c r="B424" s="105"/>
      <c r="C424" s="105"/>
      <c r="D424" s="105"/>
      <c r="E424" s="105"/>
      <c r="F424" s="77"/>
      <c r="G424" s="78"/>
      <c r="H424" s="79"/>
      <c r="I424" s="79"/>
    </row>
    <row r="425" spans="1:9" s="83" customFormat="1" ht="48.75" customHeight="1">
      <c r="A425" s="57" t="s">
        <v>348</v>
      </c>
      <c r="B425" s="570" t="s">
        <v>649</v>
      </c>
      <c r="C425" s="570"/>
      <c r="D425" s="570"/>
      <c r="E425" s="570"/>
      <c r="F425" s="73" t="s">
        <v>9</v>
      </c>
      <c r="G425" s="74">
        <v>6</v>
      </c>
      <c r="H425" s="75">
        <v>0</v>
      </c>
      <c r="I425" s="75">
        <f>G425*H425</f>
        <v>0</v>
      </c>
    </row>
    <row r="426" spans="1:9" s="25" customFormat="1" ht="15" customHeight="1" thickBot="1">
      <c r="A426" s="63"/>
      <c r="B426" s="66"/>
      <c r="C426" s="66"/>
      <c r="D426" s="66"/>
      <c r="E426" s="66"/>
      <c r="F426" s="62"/>
      <c r="G426" s="67"/>
      <c r="H426" s="86" t="s">
        <v>8</v>
      </c>
      <c r="I426" s="561">
        <f>SUM(I391:I425)</f>
        <v>0</v>
      </c>
    </row>
    <row r="427" spans="1:9" s="25" customFormat="1" ht="15" customHeight="1" thickTop="1">
      <c r="A427" s="51"/>
      <c r="B427" s="68"/>
      <c r="C427" s="68"/>
      <c r="D427" s="68"/>
      <c r="E427" s="68"/>
      <c r="F427" s="69"/>
      <c r="G427" s="567"/>
      <c r="H427" s="49"/>
      <c r="I427" s="47"/>
    </row>
    <row r="428" spans="1:9" s="104" customFormat="1" ht="15" customHeight="1">
      <c r="A428" s="97"/>
      <c r="B428" s="98" t="s">
        <v>118</v>
      </c>
      <c r="C428" s="97"/>
      <c r="D428" s="97"/>
      <c r="E428" s="97"/>
      <c r="F428" s="99"/>
      <c r="G428" s="562"/>
      <c r="H428" s="548"/>
      <c r="I428" s="548"/>
    </row>
    <row r="429" spans="1:9" s="125" customFormat="1" ht="9.9499999999999993" customHeight="1">
      <c r="A429" s="126"/>
      <c r="B429" s="127"/>
      <c r="C429" s="127"/>
      <c r="D429" s="127"/>
      <c r="E429" s="127"/>
      <c r="F429" s="128"/>
      <c r="G429" s="129"/>
      <c r="H429" s="148"/>
      <c r="I429" s="148"/>
    </row>
    <row r="430" spans="1:9" s="163" customFormat="1" ht="30" customHeight="1">
      <c r="A430" s="90" t="s">
        <v>74</v>
      </c>
      <c r="B430" s="602" t="s">
        <v>110</v>
      </c>
      <c r="C430" s="602"/>
      <c r="D430" s="602"/>
      <c r="E430" s="602"/>
      <c r="F430" s="162"/>
      <c r="G430" s="160"/>
      <c r="H430" s="161"/>
      <c r="I430" s="161"/>
    </row>
    <row r="431" spans="1:9" s="2" customFormat="1" ht="15" customHeight="1">
      <c r="A431" s="57"/>
      <c r="B431" s="573" t="s">
        <v>310</v>
      </c>
      <c r="C431" s="573"/>
      <c r="D431" s="573"/>
      <c r="E431" s="573"/>
      <c r="F431" s="77"/>
      <c r="G431" s="78"/>
      <c r="H431" s="79"/>
      <c r="I431" s="79"/>
    </row>
    <row r="432" spans="1:9" s="2" customFormat="1" ht="15" customHeight="1">
      <c r="A432" s="57"/>
      <c r="B432" s="576" t="s">
        <v>79</v>
      </c>
      <c r="C432" s="576"/>
      <c r="D432" s="576"/>
      <c r="E432" s="576"/>
      <c r="F432" s="576"/>
      <c r="G432" s="576"/>
      <c r="H432" s="79"/>
      <c r="I432" s="79"/>
    </row>
    <row r="433" spans="1:9" s="2" customFormat="1" ht="30" customHeight="1">
      <c r="A433" s="87"/>
      <c r="B433" s="573" t="s">
        <v>311</v>
      </c>
      <c r="C433" s="573"/>
      <c r="D433" s="573"/>
      <c r="E433" s="573"/>
      <c r="F433" s="77"/>
      <c r="G433" s="78"/>
      <c r="H433" s="79"/>
      <c r="I433" s="79"/>
    </row>
    <row r="434" spans="1:9" s="2" customFormat="1" ht="45" customHeight="1">
      <c r="A434" s="57"/>
      <c r="B434" s="570" t="s">
        <v>77</v>
      </c>
      <c r="C434" s="570"/>
      <c r="D434" s="570"/>
      <c r="E434" s="570"/>
      <c r="F434" s="73" t="s">
        <v>43</v>
      </c>
      <c r="G434" s="74">
        <v>215</v>
      </c>
      <c r="H434" s="75">
        <v>0</v>
      </c>
      <c r="I434" s="75">
        <f>G434*H434</f>
        <v>0</v>
      </c>
    </row>
    <row r="435" spans="1:9" s="2" customFormat="1" ht="9.9499999999999993" customHeight="1">
      <c r="A435" s="57"/>
      <c r="B435" s="103"/>
      <c r="C435" s="103"/>
      <c r="D435" s="103"/>
      <c r="E435" s="103"/>
      <c r="F435" s="77"/>
      <c r="G435" s="78"/>
      <c r="H435" s="79"/>
      <c r="I435" s="79"/>
    </row>
    <row r="436" spans="1:9" s="2" customFormat="1" ht="75" customHeight="1">
      <c r="A436" s="57" t="s">
        <v>119</v>
      </c>
      <c r="B436" s="570" t="s">
        <v>627</v>
      </c>
      <c r="C436" s="570"/>
      <c r="D436" s="570"/>
      <c r="E436" s="570"/>
      <c r="F436" s="73" t="s">
        <v>43</v>
      </c>
      <c r="G436" s="74">
        <v>215</v>
      </c>
      <c r="H436" s="75">
        <v>0</v>
      </c>
      <c r="I436" s="75">
        <f>G436*H436</f>
        <v>0</v>
      </c>
    </row>
    <row r="437" spans="1:9" s="132" customFormat="1" ht="9.9499999999999993" customHeight="1">
      <c r="A437" s="131"/>
      <c r="B437" s="133"/>
      <c r="C437" s="133"/>
      <c r="D437" s="133"/>
      <c r="E437" s="133"/>
      <c r="F437" s="134"/>
      <c r="G437" s="135"/>
      <c r="H437" s="136"/>
      <c r="I437" s="124"/>
    </row>
    <row r="438" spans="1:9" s="2" customFormat="1" ht="75" customHeight="1">
      <c r="A438" s="57" t="s">
        <v>120</v>
      </c>
      <c r="B438" s="570" t="s">
        <v>626</v>
      </c>
      <c r="C438" s="570"/>
      <c r="D438" s="570"/>
      <c r="E438" s="570"/>
      <c r="F438" s="73" t="s">
        <v>43</v>
      </c>
      <c r="G438" s="74">
        <v>60</v>
      </c>
      <c r="H438" s="75">
        <v>0</v>
      </c>
      <c r="I438" s="75">
        <f>G438*H438</f>
        <v>0</v>
      </c>
    </row>
    <row r="439" spans="1:9" s="6" customFormat="1" ht="15" customHeight="1" thickBot="1">
      <c r="A439" s="63"/>
      <c r="B439" s="66"/>
      <c r="C439" s="66"/>
      <c r="D439" s="66"/>
      <c r="E439" s="66"/>
      <c r="F439" s="62"/>
      <c r="G439" s="67"/>
      <c r="H439" s="86" t="s">
        <v>8</v>
      </c>
      <c r="I439" s="561">
        <f>SUM(I434:I438)</f>
        <v>0</v>
      </c>
    </row>
    <row r="440" spans="1:9" s="125" customFormat="1" ht="14.25" customHeight="1" thickTop="1">
      <c r="A440" s="126"/>
      <c r="B440" s="155"/>
      <c r="C440" s="155"/>
      <c r="D440" s="155"/>
      <c r="E440" s="155"/>
      <c r="F440" s="128"/>
      <c r="G440" s="129"/>
      <c r="H440" s="148"/>
      <c r="I440" s="148"/>
    </row>
    <row r="441" spans="1:9" s="104" customFormat="1" ht="15" customHeight="1">
      <c r="A441" s="97"/>
      <c r="B441" s="578" t="s">
        <v>121</v>
      </c>
      <c r="C441" s="578"/>
      <c r="D441" s="578"/>
      <c r="E441" s="97"/>
      <c r="F441" s="99"/>
      <c r="G441" s="562"/>
      <c r="H441" s="548"/>
      <c r="I441" s="548"/>
    </row>
    <row r="442" spans="1:9" s="125" customFormat="1" ht="9.9499999999999993" customHeight="1">
      <c r="A442" s="126"/>
      <c r="B442" s="127"/>
      <c r="C442" s="127"/>
      <c r="D442" s="127"/>
      <c r="E442" s="127"/>
      <c r="F442" s="128"/>
      <c r="G442" s="129"/>
      <c r="H442" s="148"/>
      <c r="I442" s="148"/>
    </row>
    <row r="443" spans="1:9" s="83" customFormat="1" ht="60" customHeight="1">
      <c r="A443" s="57" t="s">
        <v>122</v>
      </c>
      <c r="B443" s="570" t="s">
        <v>628</v>
      </c>
      <c r="C443" s="570"/>
      <c r="D443" s="570"/>
      <c r="E443" s="570"/>
      <c r="F443" s="73" t="s">
        <v>43</v>
      </c>
      <c r="G443" s="74">
        <v>400</v>
      </c>
      <c r="H443" s="75">
        <v>0</v>
      </c>
      <c r="I443" s="75">
        <f>H443*G443</f>
        <v>0</v>
      </c>
    </row>
    <row r="444" spans="1:9" s="83" customFormat="1" ht="9.9499999999999993" customHeight="1">
      <c r="A444" s="57"/>
      <c r="B444" s="103"/>
      <c r="C444" s="103"/>
      <c r="D444" s="103"/>
      <c r="E444" s="103"/>
      <c r="F444" s="77"/>
      <c r="G444" s="78"/>
      <c r="H444" s="79"/>
      <c r="I444" s="79"/>
    </row>
    <row r="445" spans="1:9" s="83" customFormat="1" ht="60" customHeight="1">
      <c r="A445" s="57" t="s">
        <v>123</v>
      </c>
      <c r="B445" s="570" t="s">
        <v>629</v>
      </c>
      <c r="C445" s="570"/>
      <c r="D445" s="570"/>
      <c r="E445" s="570"/>
      <c r="F445" s="73" t="s">
        <v>43</v>
      </c>
      <c r="G445" s="74">
        <v>135</v>
      </c>
      <c r="H445" s="75">
        <v>0</v>
      </c>
      <c r="I445" s="75">
        <f>H445*G445</f>
        <v>0</v>
      </c>
    </row>
    <row r="446" spans="1:9" s="83" customFormat="1" ht="9.9499999999999993" customHeight="1">
      <c r="A446" s="57"/>
      <c r="B446" s="103"/>
      <c r="C446" s="103"/>
      <c r="D446" s="103"/>
      <c r="E446" s="103"/>
      <c r="F446" s="77"/>
      <c r="G446" s="78"/>
      <c r="H446" s="79"/>
      <c r="I446" s="79"/>
    </row>
    <row r="447" spans="1:9" s="83" customFormat="1" ht="60" customHeight="1">
      <c r="A447" s="57" t="s">
        <v>124</v>
      </c>
      <c r="B447" s="570" t="s">
        <v>630</v>
      </c>
      <c r="C447" s="570"/>
      <c r="D447" s="570"/>
      <c r="E447" s="570"/>
      <c r="F447" s="73" t="s">
        <v>43</v>
      </c>
      <c r="G447" s="74">
        <v>140</v>
      </c>
      <c r="H447" s="75">
        <v>0</v>
      </c>
      <c r="I447" s="75">
        <f>H447*G447</f>
        <v>0</v>
      </c>
    </row>
    <row r="448" spans="1:9" s="119" customFormat="1" ht="9.9499999999999993" customHeight="1">
      <c r="A448" s="131"/>
      <c r="B448" s="137"/>
      <c r="C448" s="137"/>
      <c r="D448" s="137"/>
      <c r="E448" s="137"/>
      <c r="F448" s="122"/>
      <c r="G448" s="123"/>
      <c r="H448" s="124"/>
      <c r="I448" s="124"/>
    </row>
    <row r="449" spans="1:15" s="2" customFormat="1" ht="45" customHeight="1">
      <c r="A449" s="57" t="s">
        <v>132</v>
      </c>
      <c r="B449" s="570" t="s">
        <v>314</v>
      </c>
      <c r="C449" s="570"/>
      <c r="D449" s="570"/>
      <c r="E449" s="570"/>
      <c r="F449" s="73" t="s">
        <v>43</v>
      </c>
      <c r="G449" s="74">
        <v>615</v>
      </c>
      <c r="H449" s="75">
        <v>0</v>
      </c>
      <c r="I449" s="75">
        <f>G449*H449</f>
        <v>0</v>
      </c>
    </row>
    <row r="450" spans="1:15" s="2" customFormat="1" ht="9.9499999999999993" customHeight="1">
      <c r="A450" s="57"/>
      <c r="B450" s="103"/>
      <c r="C450" s="103"/>
      <c r="D450" s="103"/>
      <c r="E450" s="103"/>
      <c r="F450" s="77"/>
      <c r="G450" s="78"/>
      <c r="H450" s="79"/>
      <c r="I450" s="79"/>
    </row>
    <row r="451" spans="1:15" s="2" customFormat="1" ht="60" customHeight="1">
      <c r="A451" s="57" t="s">
        <v>315</v>
      </c>
      <c r="B451" s="570" t="s">
        <v>316</v>
      </c>
      <c r="C451" s="570"/>
      <c r="D451" s="570"/>
      <c r="E451" s="570"/>
      <c r="F451" s="73" t="s">
        <v>43</v>
      </c>
      <c r="G451" s="74">
        <v>615</v>
      </c>
      <c r="H451" s="75">
        <v>0</v>
      </c>
      <c r="I451" s="75">
        <f>G451*H451</f>
        <v>0</v>
      </c>
    </row>
    <row r="452" spans="1:15" s="2" customFormat="1" ht="15.75" thickBot="1">
      <c r="A452" s="63"/>
      <c r="B452" s="66"/>
      <c r="C452" s="66"/>
      <c r="D452" s="66"/>
      <c r="E452" s="66"/>
      <c r="F452" s="62"/>
      <c r="G452" s="67"/>
      <c r="H452" s="86" t="s">
        <v>8</v>
      </c>
      <c r="I452" s="561">
        <f>SUM(I443:I451)</f>
        <v>0</v>
      </c>
    </row>
    <row r="453" spans="1:15" s="2" customFormat="1" ht="15.75" thickTop="1">
      <c r="A453" s="63"/>
      <c r="B453" s="66"/>
      <c r="C453" s="66"/>
      <c r="D453" s="66"/>
      <c r="E453" s="66"/>
      <c r="F453" s="62"/>
      <c r="G453" s="67"/>
      <c r="H453" s="107"/>
      <c r="I453" s="79"/>
    </row>
    <row r="454" spans="1:15" s="100" customFormat="1" ht="18.75" customHeight="1">
      <c r="A454" s="97"/>
      <c r="B454" s="578" t="s">
        <v>133</v>
      </c>
      <c r="C454" s="578"/>
      <c r="D454" s="578"/>
      <c r="E454" s="97"/>
      <c r="F454" s="99"/>
      <c r="G454" s="562"/>
      <c r="H454" s="548"/>
      <c r="I454" s="548"/>
      <c r="L454" s="173"/>
      <c r="M454" s="173"/>
      <c r="N454" s="173"/>
      <c r="O454" s="173"/>
    </row>
    <row r="455" spans="1:15" s="100" customFormat="1" ht="9.9499999999999993" customHeight="1">
      <c r="A455" s="97"/>
      <c r="B455" s="110"/>
      <c r="C455" s="110"/>
      <c r="D455" s="110"/>
      <c r="E455" s="97"/>
      <c r="F455" s="99"/>
      <c r="G455" s="562"/>
      <c r="H455" s="548"/>
      <c r="I455" s="548"/>
      <c r="L455" s="173"/>
      <c r="M455" s="173"/>
      <c r="N455" s="173"/>
      <c r="O455" s="173"/>
    </row>
    <row r="456" spans="1:15" s="83" customFormat="1" ht="130.5" customHeight="1">
      <c r="A456" s="57" t="s">
        <v>34</v>
      </c>
      <c r="B456" s="572" t="s">
        <v>640</v>
      </c>
      <c r="C456" s="572"/>
      <c r="D456" s="572"/>
      <c r="E456" s="572"/>
      <c r="F456" s="569" t="s">
        <v>43</v>
      </c>
      <c r="G456" s="74">
        <v>145</v>
      </c>
      <c r="H456" s="75">
        <v>0</v>
      </c>
      <c r="I456" s="75">
        <f>G456*H456</f>
        <v>0</v>
      </c>
    </row>
    <row r="457" spans="1:15" s="6" customFormat="1" ht="17.25" customHeight="1" thickBot="1">
      <c r="A457" s="63"/>
      <c r="B457" s="66"/>
      <c r="C457" s="66"/>
      <c r="D457" s="66"/>
      <c r="E457" s="66"/>
      <c r="F457" s="62"/>
      <c r="G457" s="67"/>
      <c r="H457" s="86" t="s">
        <v>8</v>
      </c>
      <c r="I457" s="561">
        <f>SUM(I456)</f>
        <v>0</v>
      </c>
    </row>
    <row r="458" spans="1:15" s="2" customFormat="1" ht="15.75" thickTop="1">
      <c r="A458" s="63"/>
      <c r="B458" s="66"/>
      <c r="C458" s="66"/>
      <c r="D458" s="66"/>
      <c r="E458" s="66"/>
      <c r="F458" s="62"/>
      <c r="G458" s="67"/>
      <c r="H458" s="107"/>
      <c r="I458" s="79"/>
    </row>
    <row r="459" spans="1:15" s="104" customFormat="1" ht="16.5" customHeight="1">
      <c r="A459" s="97"/>
      <c r="B459" s="578" t="s">
        <v>134</v>
      </c>
      <c r="C459" s="578"/>
      <c r="D459" s="578"/>
      <c r="E459" s="97"/>
      <c r="F459" s="99"/>
      <c r="G459" s="562"/>
      <c r="H459" s="548"/>
      <c r="I459" s="548"/>
    </row>
    <row r="460" spans="1:15" s="6" customFormat="1" ht="9.9499999999999993" customHeight="1">
      <c r="A460" s="51"/>
      <c r="B460" s="66"/>
      <c r="C460" s="66"/>
      <c r="D460" s="66"/>
      <c r="E460" s="66"/>
      <c r="F460" s="62"/>
      <c r="G460" s="67"/>
      <c r="H460" s="48"/>
      <c r="I460" s="48"/>
    </row>
    <row r="461" spans="1:15" s="6" customFormat="1" ht="75" customHeight="1">
      <c r="A461" s="57" t="s">
        <v>135</v>
      </c>
      <c r="B461" s="573" t="s">
        <v>92</v>
      </c>
      <c r="C461" s="573"/>
      <c r="D461" s="573"/>
      <c r="E461" s="573"/>
      <c r="F461" s="77"/>
      <c r="G461" s="78"/>
      <c r="H461" s="79"/>
      <c r="I461" s="79"/>
    </row>
    <row r="462" spans="1:15" s="6" customFormat="1" ht="66" customHeight="1">
      <c r="A462" s="57"/>
      <c r="B462" s="573" t="s">
        <v>654</v>
      </c>
      <c r="C462" s="573"/>
      <c r="D462" s="573"/>
      <c r="E462" s="573"/>
      <c r="F462" s="77"/>
      <c r="G462" s="78"/>
      <c r="H462" s="79"/>
      <c r="I462" s="79"/>
    </row>
    <row r="463" spans="1:15" s="6" customFormat="1" ht="19.5" customHeight="1">
      <c r="A463" s="57"/>
      <c r="B463" s="573" t="s">
        <v>78</v>
      </c>
      <c r="C463" s="573"/>
      <c r="D463" s="573"/>
      <c r="E463" s="573"/>
      <c r="F463" s="77"/>
      <c r="G463" s="78"/>
      <c r="H463" s="79"/>
      <c r="I463" s="79"/>
    </row>
    <row r="464" spans="1:15" s="6" customFormat="1" ht="15" customHeight="1">
      <c r="A464" s="57"/>
      <c r="B464" s="573" t="s">
        <v>81</v>
      </c>
      <c r="C464" s="573"/>
      <c r="D464" s="573"/>
      <c r="E464" s="573"/>
      <c r="F464" s="77"/>
      <c r="G464" s="78"/>
      <c r="H464" s="79"/>
      <c r="I464" s="79"/>
    </row>
    <row r="465" spans="1:9" s="6" customFormat="1" ht="30" customHeight="1">
      <c r="A465" s="57"/>
      <c r="B465" s="570" t="s">
        <v>642</v>
      </c>
      <c r="C465" s="570"/>
      <c r="D465" s="570"/>
      <c r="E465" s="570"/>
      <c r="F465" s="73" t="s">
        <v>43</v>
      </c>
      <c r="G465" s="74">
        <v>274.5</v>
      </c>
      <c r="H465" s="75">
        <v>0</v>
      </c>
      <c r="I465" s="75">
        <f>G465*H465</f>
        <v>0</v>
      </c>
    </row>
    <row r="466" spans="1:9" s="6" customFormat="1" ht="81" customHeight="1">
      <c r="A466" s="57"/>
      <c r="B466" s="570" t="s">
        <v>641</v>
      </c>
      <c r="C466" s="570"/>
      <c r="D466" s="570"/>
      <c r="E466" s="570"/>
      <c r="F466" s="73" t="s">
        <v>43</v>
      </c>
      <c r="G466" s="74">
        <v>30.5</v>
      </c>
      <c r="H466" s="75">
        <v>0</v>
      </c>
      <c r="I466" s="75">
        <f>G466*H466</f>
        <v>0</v>
      </c>
    </row>
    <row r="467" spans="1:9" s="6" customFormat="1" ht="9.9499999999999993" customHeight="1">
      <c r="A467" s="57"/>
      <c r="B467" s="537"/>
      <c r="C467" s="537"/>
      <c r="D467" s="537"/>
      <c r="E467" s="537"/>
      <c r="F467" s="77"/>
      <c r="G467" s="78"/>
      <c r="H467" s="79"/>
      <c r="I467" s="79"/>
    </row>
    <row r="468" spans="1:9" s="31" customFormat="1" ht="75" customHeight="1">
      <c r="A468" s="57" t="s">
        <v>136</v>
      </c>
      <c r="B468" s="573" t="s">
        <v>320</v>
      </c>
      <c r="C468" s="573"/>
      <c r="D468" s="573"/>
      <c r="E468" s="573"/>
      <c r="F468" s="77"/>
      <c r="G468" s="78"/>
      <c r="H468" s="79"/>
      <c r="I468" s="79"/>
    </row>
    <row r="469" spans="1:9" s="6" customFormat="1" ht="65.25" customHeight="1">
      <c r="A469" s="57"/>
      <c r="B469" s="573" t="s">
        <v>655</v>
      </c>
      <c r="C469" s="573"/>
      <c r="D469" s="573"/>
      <c r="E469" s="573"/>
      <c r="F469" s="77"/>
      <c r="G469" s="78"/>
      <c r="H469" s="79"/>
      <c r="I469" s="79"/>
    </row>
    <row r="470" spans="1:9" s="6" customFormat="1" ht="15" customHeight="1">
      <c r="A470" s="57"/>
      <c r="B470" s="573" t="s">
        <v>78</v>
      </c>
      <c r="C470" s="573"/>
      <c r="D470" s="573"/>
      <c r="E470" s="573"/>
      <c r="F470" s="77"/>
      <c r="G470" s="78"/>
      <c r="H470" s="79"/>
      <c r="I470" s="79"/>
    </row>
    <row r="471" spans="1:9" s="6" customFormat="1" ht="15" customHeight="1">
      <c r="A471" s="57"/>
      <c r="B471" s="573" t="s">
        <v>81</v>
      </c>
      <c r="C471" s="573"/>
      <c r="D471" s="573"/>
      <c r="E471" s="573"/>
      <c r="F471" s="77"/>
      <c r="G471" s="78"/>
      <c r="H471" s="79"/>
      <c r="I471" s="79"/>
    </row>
    <row r="472" spans="1:9" s="6" customFormat="1" ht="30" customHeight="1">
      <c r="A472" s="57"/>
      <c r="B472" s="570" t="s">
        <v>642</v>
      </c>
      <c r="C472" s="570"/>
      <c r="D472" s="570"/>
      <c r="E472" s="570"/>
      <c r="F472" s="73" t="s">
        <v>43</v>
      </c>
      <c r="G472" s="74">
        <v>40</v>
      </c>
      <c r="H472" s="75">
        <v>0</v>
      </c>
      <c r="I472" s="75">
        <f>G472*H472</f>
        <v>0</v>
      </c>
    </row>
    <row r="473" spans="1:9" s="6" customFormat="1" ht="9.9499999999999993" customHeight="1">
      <c r="A473" s="57"/>
      <c r="B473" s="537"/>
      <c r="C473" s="537"/>
      <c r="D473" s="537"/>
      <c r="E473" s="537"/>
      <c r="F473" s="77"/>
      <c r="G473" s="78"/>
      <c r="H473" s="79"/>
      <c r="I473" s="79"/>
    </row>
    <row r="474" spans="1:9" s="31" customFormat="1" ht="90" customHeight="1">
      <c r="A474" s="57" t="s">
        <v>317</v>
      </c>
      <c r="B474" s="573" t="s">
        <v>318</v>
      </c>
      <c r="C474" s="573"/>
      <c r="D474" s="573"/>
      <c r="E474" s="573"/>
      <c r="F474" s="77"/>
      <c r="G474" s="78"/>
      <c r="H474" s="79"/>
      <c r="I474" s="79"/>
    </row>
    <row r="475" spans="1:9" s="6" customFormat="1" ht="30" customHeight="1">
      <c r="A475" s="57"/>
      <c r="B475" s="573" t="s">
        <v>319</v>
      </c>
      <c r="C475" s="573"/>
      <c r="D475" s="573"/>
      <c r="E475" s="573"/>
      <c r="F475" s="77"/>
      <c r="G475" s="78"/>
      <c r="H475" s="79"/>
      <c r="I475" s="79"/>
    </row>
    <row r="476" spans="1:9" s="6" customFormat="1" ht="36.75" customHeight="1">
      <c r="A476" s="57"/>
      <c r="B476" s="573" t="s">
        <v>656</v>
      </c>
      <c r="C476" s="573"/>
      <c r="D476" s="573"/>
      <c r="E476" s="573"/>
      <c r="F476" s="77"/>
      <c r="G476" s="78"/>
      <c r="H476" s="79"/>
      <c r="I476" s="79"/>
    </row>
    <row r="477" spans="1:9" s="6" customFormat="1" ht="15" customHeight="1">
      <c r="A477" s="57"/>
      <c r="B477" s="573" t="s">
        <v>78</v>
      </c>
      <c r="C477" s="573"/>
      <c r="D477" s="573"/>
      <c r="E477" s="573"/>
      <c r="F477" s="77"/>
      <c r="G477" s="78"/>
      <c r="H477" s="79"/>
      <c r="I477" s="79"/>
    </row>
    <row r="478" spans="1:9" s="6" customFormat="1" ht="15" customHeight="1">
      <c r="A478" s="57"/>
      <c r="B478" s="573" t="s">
        <v>81</v>
      </c>
      <c r="C478" s="573"/>
      <c r="D478" s="573"/>
      <c r="E478" s="573"/>
      <c r="F478" s="77"/>
      <c r="G478" s="78"/>
      <c r="H478" s="79"/>
      <c r="I478" s="79"/>
    </row>
    <row r="479" spans="1:9" s="6" customFormat="1" ht="30" customHeight="1">
      <c r="A479" s="57"/>
      <c r="B479" s="570" t="s">
        <v>642</v>
      </c>
      <c r="C479" s="570"/>
      <c r="D479" s="570"/>
      <c r="E479" s="570"/>
      <c r="F479" s="73" t="s">
        <v>43</v>
      </c>
      <c r="G479" s="74">
        <v>14</v>
      </c>
      <c r="H479" s="75">
        <v>0</v>
      </c>
      <c r="I479" s="75">
        <f>G479*H479</f>
        <v>0</v>
      </c>
    </row>
    <row r="480" spans="1:9" s="6" customFormat="1" ht="9.9499999999999993" customHeight="1">
      <c r="A480" s="57"/>
      <c r="B480" s="537"/>
      <c r="C480" s="537"/>
      <c r="D480" s="537"/>
      <c r="E480" s="537"/>
      <c r="F480" s="77"/>
      <c r="G480" s="78"/>
      <c r="H480" s="79"/>
      <c r="I480" s="79"/>
    </row>
    <row r="481" spans="1:9" s="31" customFormat="1" ht="75" customHeight="1">
      <c r="A481" s="57" t="s">
        <v>328</v>
      </c>
      <c r="B481" s="570" t="s">
        <v>643</v>
      </c>
      <c r="C481" s="570"/>
      <c r="D481" s="570"/>
      <c r="E481" s="570"/>
      <c r="F481" s="73" t="s">
        <v>43</v>
      </c>
      <c r="G481" s="74">
        <v>60</v>
      </c>
      <c r="H481" s="75">
        <v>0</v>
      </c>
      <c r="I481" s="75">
        <f>G481*H481</f>
        <v>0</v>
      </c>
    </row>
    <row r="482" spans="1:9" s="31" customFormat="1" ht="9.9499999999999993" customHeight="1">
      <c r="A482" s="57"/>
      <c r="B482" s="103"/>
      <c r="C482" s="103"/>
      <c r="D482" s="103"/>
      <c r="E482" s="103"/>
      <c r="F482" s="77"/>
      <c r="G482" s="78"/>
      <c r="H482" s="79"/>
      <c r="I482" s="79"/>
    </row>
    <row r="483" spans="1:9" s="31" customFormat="1" ht="30" customHeight="1">
      <c r="A483" s="57" t="s">
        <v>329</v>
      </c>
      <c r="B483" s="571" t="s">
        <v>321</v>
      </c>
      <c r="C483" s="571"/>
      <c r="D483" s="571"/>
      <c r="E483" s="571"/>
      <c r="F483" s="73" t="s">
        <v>11</v>
      </c>
      <c r="G483" s="74">
        <v>65</v>
      </c>
      <c r="H483" s="75">
        <v>0</v>
      </c>
      <c r="I483" s="75">
        <f>G483*H483</f>
        <v>0</v>
      </c>
    </row>
    <row r="484" spans="1:9" s="24" customFormat="1" ht="15" customHeight="1" thickBot="1">
      <c r="A484" s="87"/>
      <c r="B484" s="66"/>
      <c r="C484" s="66"/>
      <c r="D484" s="66"/>
      <c r="E484" s="66"/>
      <c r="F484" s="62"/>
      <c r="G484" s="67"/>
      <c r="H484" s="86" t="s">
        <v>8</v>
      </c>
      <c r="I484" s="561">
        <f>SUM(I465:I483)</f>
        <v>0</v>
      </c>
    </row>
    <row r="485" spans="1:9" s="24" customFormat="1" ht="15" customHeight="1" thickTop="1">
      <c r="A485" s="87"/>
      <c r="B485" s="66"/>
      <c r="C485" s="66"/>
      <c r="D485" s="66"/>
      <c r="E485" s="66"/>
      <c r="F485" s="62"/>
      <c r="G485" s="67"/>
      <c r="H485" s="107"/>
      <c r="I485" s="79"/>
    </row>
    <row r="486" spans="1:9" s="31" customFormat="1">
      <c r="A486" s="30"/>
      <c r="F486" s="28"/>
      <c r="G486" s="29"/>
      <c r="H486" s="29"/>
      <c r="I486" s="29"/>
    </row>
    <row r="487" spans="1:9" s="31" customFormat="1">
      <c r="A487" s="30"/>
      <c r="F487" s="28"/>
      <c r="G487" s="29"/>
      <c r="H487" s="29"/>
      <c r="I487" s="29"/>
    </row>
    <row r="488" spans="1:9" s="31" customFormat="1">
      <c r="A488" s="30"/>
      <c r="F488" s="28"/>
      <c r="G488" s="29"/>
      <c r="H488" s="29"/>
      <c r="I488" s="29"/>
    </row>
    <row r="489" spans="1:9" s="31" customFormat="1">
      <c r="A489" s="30"/>
      <c r="F489" s="28"/>
      <c r="G489" s="29"/>
      <c r="H489" s="29"/>
      <c r="I489" s="29"/>
    </row>
    <row r="490" spans="1:9" s="31" customFormat="1">
      <c r="A490" s="30"/>
      <c r="F490" s="28"/>
      <c r="G490" s="29"/>
      <c r="H490" s="29"/>
      <c r="I490" s="29"/>
    </row>
    <row r="491" spans="1:9" s="31" customFormat="1">
      <c r="A491" s="30"/>
      <c r="F491" s="28"/>
      <c r="G491" s="29"/>
      <c r="H491" s="29"/>
      <c r="I491" s="29"/>
    </row>
    <row r="492" spans="1:9" s="31" customFormat="1">
      <c r="A492" s="30"/>
      <c r="F492" s="28"/>
      <c r="G492" s="29"/>
      <c r="H492" s="29"/>
      <c r="I492" s="29"/>
    </row>
    <row r="493" spans="1:9" s="31" customFormat="1">
      <c r="A493" s="30"/>
      <c r="F493" s="28"/>
      <c r="G493" s="29"/>
      <c r="H493" s="29"/>
      <c r="I493" s="29"/>
    </row>
    <row r="494" spans="1:9" s="31" customFormat="1">
      <c r="A494" s="30"/>
      <c r="F494" s="28"/>
      <c r="G494" s="29"/>
      <c r="H494" s="29"/>
      <c r="I494" s="29"/>
    </row>
    <row r="495" spans="1:9" s="31" customFormat="1">
      <c r="A495" s="30"/>
      <c r="F495" s="28"/>
      <c r="G495" s="29"/>
      <c r="H495" s="29"/>
      <c r="I495" s="29"/>
    </row>
    <row r="496" spans="1:9" s="31" customFormat="1">
      <c r="A496" s="30"/>
      <c r="F496" s="28"/>
      <c r="G496" s="29"/>
      <c r="H496" s="29"/>
      <c r="I496" s="29"/>
    </row>
    <row r="497" spans="1:9" s="31" customFormat="1">
      <c r="A497" s="30"/>
      <c r="F497" s="28"/>
      <c r="G497" s="29"/>
      <c r="H497" s="29"/>
      <c r="I497" s="29"/>
    </row>
    <row r="498" spans="1:9" s="31" customFormat="1">
      <c r="A498" s="30"/>
      <c r="F498" s="28"/>
      <c r="G498" s="29"/>
      <c r="H498" s="29"/>
      <c r="I498" s="29"/>
    </row>
    <row r="499" spans="1:9" s="31" customFormat="1">
      <c r="A499" s="30"/>
      <c r="F499" s="28"/>
      <c r="G499" s="29"/>
      <c r="H499" s="29"/>
      <c r="I499" s="29"/>
    </row>
    <row r="500" spans="1:9" s="31" customFormat="1">
      <c r="A500" s="30"/>
      <c r="F500" s="28"/>
      <c r="G500" s="29"/>
      <c r="H500" s="29"/>
      <c r="I500" s="29"/>
    </row>
    <row r="501" spans="1:9" s="31" customFormat="1">
      <c r="A501" s="30"/>
      <c r="F501" s="28"/>
      <c r="G501" s="29"/>
      <c r="H501" s="29"/>
      <c r="I501" s="29"/>
    </row>
    <row r="502" spans="1:9" s="31" customFormat="1">
      <c r="A502" s="30"/>
      <c r="F502" s="28"/>
      <c r="G502" s="29"/>
      <c r="H502" s="29"/>
      <c r="I502" s="29"/>
    </row>
    <row r="503" spans="1:9" s="31" customFormat="1">
      <c r="A503" s="30"/>
      <c r="F503" s="28"/>
      <c r="G503" s="29"/>
      <c r="H503" s="29"/>
      <c r="I503" s="29"/>
    </row>
    <row r="504" spans="1:9" s="31" customFormat="1">
      <c r="A504" s="30"/>
      <c r="F504" s="28"/>
      <c r="G504" s="29"/>
      <c r="H504" s="29"/>
      <c r="I504" s="29"/>
    </row>
    <row r="505" spans="1:9" s="31" customFormat="1">
      <c r="A505" s="30"/>
      <c r="F505" s="28"/>
      <c r="G505" s="29"/>
      <c r="H505" s="29"/>
      <c r="I505" s="29"/>
    </row>
    <row r="506" spans="1:9" s="31" customFormat="1">
      <c r="A506" s="30"/>
      <c r="F506" s="28"/>
      <c r="G506" s="29"/>
      <c r="H506" s="29"/>
      <c r="I506" s="29"/>
    </row>
    <row r="507" spans="1:9" s="31" customFormat="1">
      <c r="A507" s="30"/>
      <c r="F507" s="28"/>
      <c r="G507" s="29"/>
      <c r="H507" s="29"/>
      <c r="I507" s="29"/>
    </row>
    <row r="508" spans="1:9" s="31" customFormat="1">
      <c r="A508" s="30"/>
      <c r="F508" s="28"/>
      <c r="G508" s="29"/>
      <c r="H508" s="29"/>
      <c r="I508" s="29"/>
    </row>
    <row r="509" spans="1:9" s="31" customFormat="1">
      <c r="A509" s="30"/>
      <c r="F509" s="28"/>
      <c r="G509" s="29"/>
      <c r="H509" s="29"/>
      <c r="I509" s="29"/>
    </row>
    <row r="510" spans="1:9" s="31" customFormat="1">
      <c r="A510" s="30"/>
      <c r="F510" s="28"/>
      <c r="G510" s="29"/>
      <c r="H510" s="29"/>
      <c r="I510" s="29"/>
    </row>
    <row r="511" spans="1:9" s="31" customFormat="1">
      <c r="A511" s="30"/>
      <c r="F511" s="28"/>
      <c r="G511" s="29"/>
      <c r="H511" s="29"/>
      <c r="I511" s="29"/>
    </row>
    <row r="512" spans="1:9" s="31" customFormat="1">
      <c r="A512" s="30"/>
      <c r="F512" s="28"/>
      <c r="G512" s="29"/>
      <c r="H512" s="29"/>
      <c r="I512" s="29"/>
    </row>
    <row r="513" spans="1:9" s="31" customFormat="1">
      <c r="A513" s="30"/>
      <c r="F513" s="28"/>
      <c r="G513" s="29"/>
      <c r="H513" s="29"/>
      <c r="I513" s="29"/>
    </row>
    <row r="514" spans="1:9" s="31" customFormat="1">
      <c r="A514" s="30"/>
      <c r="F514" s="28"/>
      <c r="G514" s="29"/>
      <c r="H514" s="29"/>
      <c r="I514" s="29"/>
    </row>
    <row r="515" spans="1:9" s="31" customFormat="1">
      <c r="A515" s="30"/>
      <c r="F515" s="28"/>
      <c r="G515" s="29"/>
      <c r="H515" s="29"/>
      <c r="I515" s="29"/>
    </row>
    <row r="516" spans="1:9" s="31" customFormat="1">
      <c r="A516" s="30"/>
      <c r="F516" s="28"/>
      <c r="G516" s="29"/>
      <c r="H516" s="29"/>
      <c r="I516" s="29"/>
    </row>
    <row r="517" spans="1:9" s="31" customFormat="1">
      <c r="A517" s="30"/>
      <c r="F517" s="28"/>
      <c r="G517" s="29"/>
      <c r="H517" s="29"/>
      <c r="I517" s="29"/>
    </row>
    <row r="518" spans="1:9" s="31" customFormat="1">
      <c r="A518" s="30"/>
      <c r="F518" s="28"/>
      <c r="G518" s="29"/>
      <c r="H518" s="29"/>
      <c r="I518" s="29"/>
    </row>
    <row r="519" spans="1:9" s="31" customFormat="1">
      <c r="A519" s="30"/>
      <c r="F519" s="28"/>
      <c r="G519" s="29"/>
      <c r="H519" s="29"/>
      <c r="I519" s="29"/>
    </row>
    <row r="520" spans="1:9" s="31" customFormat="1">
      <c r="A520" s="30"/>
      <c r="F520" s="28"/>
      <c r="G520" s="29"/>
      <c r="H520" s="29"/>
      <c r="I520" s="29"/>
    </row>
    <row r="521" spans="1:9" s="31" customFormat="1">
      <c r="A521" s="30"/>
      <c r="F521" s="28"/>
      <c r="G521" s="29"/>
      <c r="H521" s="29"/>
      <c r="I521" s="29"/>
    </row>
    <row r="522" spans="1:9" s="31" customFormat="1">
      <c r="A522" s="30"/>
      <c r="F522" s="28"/>
      <c r="G522" s="29"/>
      <c r="H522" s="29"/>
      <c r="I522" s="29"/>
    </row>
    <row r="523" spans="1:9" s="31" customFormat="1">
      <c r="A523" s="30"/>
      <c r="F523" s="28"/>
      <c r="G523" s="29"/>
      <c r="H523" s="29"/>
      <c r="I523" s="29"/>
    </row>
    <row r="524" spans="1:9" s="31" customFormat="1">
      <c r="A524" s="30"/>
      <c r="F524" s="28"/>
      <c r="G524" s="29"/>
      <c r="H524" s="29"/>
      <c r="I524" s="29"/>
    </row>
    <row r="525" spans="1:9" s="31" customFormat="1">
      <c r="A525" s="30"/>
      <c r="F525" s="28"/>
      <c r="G525" s="29"/>
      <c r="H525" s="29"/>
      <c r="I525" s="29"/>
    </row>
    <row r="526" spans="1:9" s="31" customFormat="1">
      <c r="A526" s="30"/>
      <c r="F526" s="28"/>
      <c r="G526" s="29"/>
      <c r="H526" s="29"/>
      <c r="I526" s="29"/>
    </row>
    <row r="527" spans="1:9" s="31" customFormat="1">
      <c r="A527" s="30"/>
      <c r="F527" s="28"/>
      <c r="G527" s="29"/>
      <c r="H527" s="29"/>
      <c r="I527" s="29"/>
    </row>
    <row r="528" spans="1:9" s="31" customFormat="1">
      <c r="A528" s="30"/>
      <c r="F528" s="28"/>
      <c r="G528" s="29"/>
      <c r="H528" s="29"/>
      <c r="I528" s="29"/>
    </row>
    <row r="529" spans="1:9" s="31" customFormat="1">
      <c r="A529" s="30"/>
      <c r="F529" s="28"/>
      <c r="G529" s="29"/>
      <c r="H529" s="29"/>
      <c r="I529" s="29"/>
    </row>
    <row r="530" spans="1:9" s="31" customFormat="1">
      <c r="A530" s="30"/>
      <c r="F530" s="28"/>
      <c r="G530" s="29"/>
      <c r="H530" s="29"/>
      <c r="I530" s="29"/>
    </row>
    <row r="531" spans="1:9" s="31" customFormat="1">
      <c r="A531" s="30"/>
      <c r="F531" s="28"/>
      <c r="G531" s="29"/>
      <c r="H531" s="29"/>
      <c r="I531" s="29"/>
    </row>
    <row r="532" spans="1:9" s="31" customFormat="1">
      <c r="A532" s="30"/>
      <c r="F532" s="28"/>
      <c r="G532" s="29"/>
      <c r="H532" s="29"/>
      <c r="I532" s="29"/>
    </row>
    <row r="533" spans="1:9" s="31" customFormat="1">
      <c r="A533" s="30"/>
      <c r="F533" s="28"/>
      <c r="G533" s="29"/>
      <c r="H533" s="29"/>
      <c r="I533" s="29"/>
    </row>
    <row r="534" spans="1:9" s="31" customFormat="1">
      <c r="A534" s="30"/>
      <c r="F534" s="28"/>
      <c r="G534" s="29"/>
      <c r="H534" s="29"/>
      <c r="I534" s="29"/>
    </row>
    <row r="535" spans="1:9" s="31" customFormat="1">
      <c r="A535" s="30"/>
      <c r="F535" s="28"/>
      <c r="G535" s="29"/>
      <c r="H535" s="29"/>
      <c r="I535" s="29"/>
    </row>
    <row r="536" spans="1:9" s="31" customFormat="1">
      <c r="A536" s="30"/>
      <c r="F536" s="28"/>
      <c r="G536" s="29"/>
      <c r="H536" s="29"/>
      <c r="I536" s="29"/>
    </row>
    <row r="537" spans="1:9" s="31" customFormat="1">
      <c r="A537" s="30"/>
      <c r="F537" s="28"/>
      <c r="G537" s="29"/>
      <c r="H537" s="29"/>
      <c r="I537" s="29"/>
    </row>
    <row r="538" spans="1:9" s="31" customFormat="1">
      <c r="A538" s="30"/>
      <c r="F538" s="28"/>
      <c r="G538" s="29"/>
      <c r="H538" s="29"/>
      <c r="I538" s="29"/>
    </row>
    <row r="539" spans="1:9" s="31" customFormat="1">
      <c r="A539" s="30"/>
      <c r="F539" s="28"/>
      <c r="G539" s="29"/>
      <c r="H539" s="29"/>
      <c r="I539" s="29"/>
    </row>
    <row r="540" spans="1:9" s="31" customFormat="1">
      <c r="A540" s="30"/>
      <c r="F540" s="28"/>
      <c r="G540" s="29"/>
      <c r="H540" s="29"/>
      <c r="I540" s="29"/>
    </row>
    <row r="541" spans="1:9" s="31" customFormat="1">
      <c r="A541" s="30"/>
      <c r="F541" s="28"/>
      <c r="G541" s="29"/>
      <c r="H541" s="29"/>
      <c r="I541" s="29"/>
    </row>
    <row r="542" spans="1:9" s="31" customFormat="1">
      <c r="A542" s="30"/>
      <c r="F542" s="28"/>
      <c r="G542" s="29"/>
      <c r="H542" s="29"/>
      <c r="I542" s="29"/>
    </row>
    <row r="543" spans="1:9" s="31" customFormat="1">
      <c r="A543" s="30"/>
      <c r="F543" s="28"/>
      <c r="G543" s="29"/>
      <c r="H543" s="29"/>
      <c r="I543" s="29"/>
    </row>
    <row r="544" spans="1:9" s="31" customFormat="1">
      <c r="A544" s="30"/>
      <c r="F544" s="28"/>
      <c r="G544" s="29"/>
      <c r="H544" s="29"/>
      <c r="I544" s="29"/>
    </row>
    <row r="545" spans="1:9" s="31" customFormat="1">
      <c r="A545" s="30"/>
      <c r="F545" s="28"/>
      <c r="G545" s="29"/>
      <c r="H545" s="29"/>
      <c r="I545" s="29"/>
    </row>
    <row r="546" spans="1:9" s="31" customFormat="1">
      <c r="A546" s="30"/>
      <c r="F546" s="28"/>
      <c r="G546" s="29"/>
      <c r="H546" s="29"/>
      <c r="I546" s="29"/>
    </row>
    <row r="547" spans="1:9" s="31" customFormat="1">
      <c r="A547" s="30"/>
      <c r="F547" s="28"/>
      <c r="G547" s="29"/>
      <c r="H547" s="29"/>
      <c r="I547" s="29"/>
    </row>
    <row r="548" spans="1:9" s="31" customFormat="1">
      <c r="A548" s="30"/>
      <c r="F548" s="28"/>
      <c r="G548" s="29"/>
      <c r="H548" s="29"/>
      <c r="I548" s="29"/>
    </row>
    <row r="549" spans="1:9" s="31" customFormat="1">
      <c r="A549" s="30"/>
      <c r="F549" s="28"/>
      <c r="G549" s="29"/>
      <c r="H549" s="29"/>
      <c r="I549" s="29"/>
    </row>
    <row r="550" spans="1:9" s="31" customFormat="1">
      <c r="A550" s="30"/>
      <c r="F550" s="28"/>
      <c r="G550" s="29"/>
      <c r="H550" s="29"/>
      <c r="I550" s="29"/>
    </row>
    <row r="551" spans="1:9" s="31" customFormat="1">
      <c r="A551" s="30"/>
      <c r="F551" s="28"/>
      <c r="G551" s="29"/>
      <c r="H551" s="29"/>
      <c r="I551" s="29"/>
    </row>
    <row r="552" spans="1:9" s="31" customFormat="1">
      <c r="A552" s="30"/>
      <c r="F552" s="28"/>
      <c r="G552" s="29"/>
      <c r="H552" s="29"/>
      <c r="I552" s="29"/>
    </row>
    <row r="553" spans="1:9" s="31" customFormat="1">
      <c r="A553" s="30"/>
      <c r="F553" s="28"/>
      <c r="G553" s="29"/>
      <c r="H553" s="29"/>
      <c r="I553" s="29"/>
    </row>
    <row r="554" spans="1:9" s="31" customFormat="1">
      <c r="A554" s="30"/>
      <c r="F554" s="28"/>
      <c r="G554" s="29"/>
      <c r="H554" s="29"/>
      <c r="I554" s="29"/>
    </row>
    <row r="555" spans="1:9" s="31" customFormat="1">
      <c r="A555" s="30"/>
      <c r="F555" s="28"/>
      <c r="G555" s="29"/>
      <c r="H555" s="29"/>
      <c r="I555" s="29"/>
    </row>
    <row r="556" spans="1:9" s="31" customFormat="1">
      <c r="A556" s="30"/>
      <c r="F556" s="28"/>
      <c r="G556" s="29"/>
      <c r="H556" s="29"/>
      <c r="I556" s="29"/>
    </row>
    <row r="557" spans="1:9" s="31" customFormat="1">
      <c r="A557" s="30"/>
      <c r="F557" s="28"/>
      <c r="G557" s="29"/>
      <c r="H557" s="29"/>
      <c r="I557" s="29"/>
    </row>
    <row r="558" spans="1:9" s="31" customFormat="1">
      <c r="A558" s="30"/>
      <c r="F558" s="28"/>
      <c r="G558" s="29"/>
      <c r="H558" s="29"/>
      <c r="I558" s="29"/>
    </row>
    <row r="559" spans="1:9" s="31" customFormat="1">
      <c r="A559" s="30"/>
      <c r="F559" s="28"/>
      <c r="G559" s="29"/>
      <c r="H559" s="29"/>
      <c r="I559" s="29"/>
    </row>
    <row r="560" spans="1:9" s="31" customFormat="1">
      <c r="A560" s="30"/>
      <c r="F560" s="28"/>
      <c r="G560" s="29"/>
      <c r="H560" s="29"/>
      <c r="I560" s="29"/>
    </row>
    <row r="561" spans="1:9" s="31" customFormat="1">
      <c r="A561" s="30"/>
      <c r="F561" s="28"/>
      <c r="G561" s="29"/>
      <c r="H561" s="29"/>
      <c r="I561" s="29"/>
    </row>
    <row r="562" spans="1:9" s="31" customFormat="1">
      <c r="A562" s="30"/>
      <c r="F562" s="28"/>
      <c r="G562" s="29"/>
      <c r="H562" s="29"/>
      <c r="I562" s="29"/>
    </row>
    <row r="563" spans="1:9" s="31" customFormat="1">
      <c r="A563" s="30"/>
      <c r="F563" s="28"/>
      <c r="G563" s="29"/>
      <c r="H563" s="29"/>
      <c r="I563" s="29"/>
    </row>
    <row r="564" spans="1:9" s="31" customFormat="1">
      <c r="A564" s="30"/>
      <c r="F564" s="28"/>
      <c r="G564" s="29"/>
      <c r="H564" s="29"/>
      <c r="I564" s="29"/>
    </row>
    <row r="565" spans="1:9" s="31" customFormat="1">
      <c r="A565" s="30"/>
      <c r="F565" s="28"/>
      <c r="G565" s="29"/>
      <c r="H565" s="29"/>
      <c r="I565" s="29"/>
    </row>
    <row r="566" spans="1:9" s="31" customFormat="1">
      <c r="A566" s="30"/>
      <c r="F566" s="28"/>
      <c r="G566" s="29"/>
      <c r="H566" s="29"/>
      <c r="I566" s="29"/>
    </row>
    <row r="567" spans="1:9" s="31" customFormat="1">
      <c r="A567" s="30"/>
      <c r="F567" s="28"/>
      <c r="G567" s="29"/>
      <c r="H567" s="29"/>
      <c r="I567" s="29"/>
    </row>
    <row r="568" spans="1:9" s="31" customFormat="1">
      <c r="A568" s="30"/>
      <c r="F568" s="28"/>
      <c r="G568" s="29"/>
      <c r="H568" s="29"/>
      <c r="I568" s="29"/>
    </row>
    <row r="569" spans="1:9" s="31" customFormat="1">
      <c r="A569" s="30"/>
      <c r="F569" s="28"/>
      <c r="G569" s="29"/>
      <c r="H569" s="29"/>
      <c r="I569" s="29"/>
    </row>
    <row r="570" spans="1:9" s="31" customFormat="1">
      <c r="A570" s="30"/>
      <c r="F570" s="28"/>
      <c r="G570" s="29"/>
      <c r="H570" s="29"/>
      <c r="I570" s="29"/>
    </row>
    <row r="571" spans="1:9" s="31" customFormat="1">
      <c r="A571" s="30"/>
      <c r="F571" s="28"/>
      <c r="G571" s="29"/>
      <c r="H571" s="29"/>
      <c r="I571" s="29"/>
    </row>
    <row r="572" spans="1:9" s="31" customFormat="1">
      <c r="A572" s="30"/>
      <c r="F572" s="28"/>
      <c r="G572" s="29"/>
      <c r="H572" s="29"/>
      <c r="I572" s="29"/>
    </row>
    <row r="573" spans="1:9" s="31" customFormat="1">
      <c r="A573" s="30"/>
      <c r="F573" s="28"/>
      <c r="G573" s="29"/>
      <c r="H573" s="29"/>
      <c r="I573" s="29"/>
    </row>
    <row r="574" spans="1:9" s="31" customFormat="1">
      <c r="A574" s="30"/>
      <c r="F574" s="28"/>
      <c r="G574" s="29"/>
      <c r="H574" s="29"/>
      <c r="I574" s="29"/>
    </row>
    <row r="575" spans="1:9" s="31" customFormat="1">
      <c r="A575" s="30"/>
      <c r="F575" s="28"/>
      <c r="G575" s="29"/>
      <c r="H575" s="29"/>
      <c r="I575" s="29"/>
    </row>
    <row r="576" spans="1:9" s="31" customFormat="1">
      <c r="A576" s="30"/>
      <c r="F576" s="28"/>
      <c r="G576" s="29"/>
      <c r="H576" s="29"/>
      <c r="I576" s="29"/>
    </row>
    <row r="577" spans="1:9" s="31" customFormat="1">
      <c r="A577" s="30"/>
      <c r="F577" s="28"/>
      <c r="G577" s="29"/>
      <c r="H577" s="29"/>
      <c r="I577" s="29"/>
    </row>
    <row r="578" spans="1:9" s="31" customFormat="1">
      <c r="A578" s="30"/>
      <c r="F578" s="28"/>
      <c r="G578" s="29"/>
      <c r="H578" s="29"/>
      <c r="I578" s="29"/>
    </row>
    <row r="579" spans="1:9" s="31" customFormat="1">
      <c r="A579" s="30"/>
      <c r="F579" s="28"/>
      <c r="G579" s="29"/>
      <c r="H579" s="29"/>
      <c r="I579" s="29"/>
    </row>
    <row r="580" spans="1:9" s="31" customFormat="1">
      <c r="A580" s="30"/>
      <c r="F580" s="28"/>
      <c r="G580" s="29"/>
      <c r="H580" s="29"/>
      <c r="I580" s="29"/>
    </row>
    <row r="581" spans="1:9" s="31" customFormat="1">
      <c r="F581" s="28"/>
      <c r="G581" s="29"/>
      <c r="H581" s="29"/>
      <c r="I581" s="29"/>
    </row>
    <row r="582" spans="1:9" s="31" customFormat="1">
      <c r="F582" s="28"/>
      <c r="G582" s="29"/>
      <c r="H582" s="29"/>
      <c r="I582" s="29"/>
    </row>
    <row r="583" spans="1:9" s="31" customFormat="1">
      <c r="F583" s="28"/>
      <c r="G583" s="29"/>
      <c r="H583" s="29"/>
      <c r="I583" s="29"/>
    </row>
    <row r="584" spans="1:9" s="31" customFormat="1">
      <c r="F584" s="28"/>
      <c r="G584" s="29"/>
      <c r="H584" s="29"/>
      <c r="I584" s="29"/>
    </row>
    <row r="585" spans="1:9" s="31" customFormat="1">
      <c r="F585" s="28"/>
      <c r="G585" s="29"/>
      <c r="H585" s="29"/>
      <c r="I585" s="29"/>
    </row>
    <row r="586" spans="1:9" s="31" customFormat="1">
      <c r="F586" s="28"/>
      <c r="G586" s="29"/>
      <c r="H586" s="29"/>
      <c r="I586" s="29"/>
    </row>
    <row r="587" spans="1:9" s="31" customFormat="1">
      <c r="F587" s="28"/>
      <c r="G587" s="29"/>
      <c r="H587" s="29"/>
      <c r="I587" s="29"/>
    </row>
    <row r="588" spans="1:9" s="31" customFormat="1">
      <c r="F588" s="28"/>
      <c r="G588" s="29"/>
      <c r="H588" s="29"/>
      <c r="I588" s="29"/>
    </row>
    <row r="589" spans="1:9" s="31" customFormat="1">
      <c r="F589" s="28"/>
      <c r="G589" s="29"/>
      <c r="H589" s="29"/>
      <c r="I589" s="29"/>
    </row>
    <row r="590" spans="1:9" s="31" customFormat="1">
      <c r="F590" s="28"/>
      <c r="G590" s="29"/>
      <c r="H590" s="29"/>
      <c r="I590" s="29"/>
    </row>
    <row r="591" spans="1:9" s="31" customFormat="1">
      <c r="F591" s="28"/>
      <c r="G591" s="29"/>
      <c r="H591" s="29"/>
      <c r="I591" s="29"/>
    </row>
    <row r="592" spans="1:9" s="31" customFormat="1">
      <c r="F592" s="28"/>
      <c r="G592" s="29"/>
      <c r="H592" s="29"/>
      <c r="I592" s="29"/>
    </row>
    <row r="593" spans="6:9" s="31" customFormat="1">
      <c r="F593" s="28"/>
      <c r="G593" s="29"/>
      <c r="H593" s="29"/>
      <c r="I593" s="29"/>
    </row>
    <row r="594" spans="6:9" s="31" customFormat="1">
      <c r="F594" s="28"/>
      <c r="G594" s="29"/>
      <c r="H594" s="29"/>
      <c r="I594" s="29"/>
    </row>
    <row r="595" spans="6:9" s="31" customFormat="1">
      <c r="F595" s="28"/>
      <c r="G595" s="29"/>
      <c r="H595" s="29"/>
      <c r="I595" s="29"/>
    </row>
    <row r="596" spans="6:9" s="31" customFormat="1">
      <c r="F596" s="28"/>
      <c r="G596" s="29"/>
      <c r="H596" s="29"/>
      <c r="I596" s="29"/>
    </row>
    <row r="597" spans="6:9" s="31" customFormat="1">
      <c r="F597" s="28"/>
      <c r="G597" s="29"/>
      <c r="H597" s="29"/>
      <c r="I597" s="29"/>
    </row>
    <row r="598" spans="6:9" s="31" customFormat="1">
      <c r="F598" s="28"/>
      <c r="G598" s="29"/>
      <c r="H598" s="29"/>
      <c r="I598" s="29"/>
    </row>
    <row r="599" spans="6:9" s="31" customFormat="1">
      <c r="F599" s="28"/>
      <c r="G599" s="29"/>
      <c r="H599" s="29"/>
      <c r="I599" s="29"/>
    </row>
    <row r="600" spans="6:9" s="31" customFormat="1">
      <c r="F600" s="28"/>
      <c r="G600" s="29"/>
      <c r="H600" s="29"/>
      <c r="I600" s="29"/>
    </row>
    <row r="601" spans="6:9" s="31" customFormat="1">
      <c r="F601" s="28"/>
      <c r="G601" s="29"/>
      <c r="H601" s="29"/>
      <c r="I601" s="29"/>
    </row>
    <row r="602" spans="6:9" s="31" customFormat="1">
      <c r="F602" s="28"/>
      <c r="G602" s="29"/>
      <c r="H602" s="29"/>
      <c r="I602" s="29"/>
    </row>
    <row r="603" spans="6:9" s="31" customFormat="1">
      <c r="F603" s="28"/>
      <c r="G603" s="29"/>
      <c r="H603" s="29"/>
      <c r="I603" s="29"/>
    </row>
    <row r="604" spans="6:9" s="31" customFormat="1">
      <c r="F604" s="28"/>
      <c r="G604" s="29"/>
      <c r="H604" s="29"/>
      <c r="I604" s="29"/>
    </row>
    <row r="605" spans="6:9" s="31" customFormat="1">
      <c r="F605" s="28"/>
      <c r="G605" s="29"/>
      <c r="H605" s="29"/>
      <c r="I605" s="29"/>
    </row>
    <row r="606" spans="6:9" s="31" customFormat="1">
      <c r="F606" s="28"/>
      <c r="G606" s="29"/>
      <c r="H606" s="29"/>
      <c r="I606" s="29"/>
    </row>
    <row r="607" spans="6:9" s="31" customFormat="1">
      <c r="F607" s="28"/>
      <c r="G607" s="29"/>
      <c r="H607" s="29"/>
      <c r="I607" s="29"/>
    </row>
    <row r="608" spans="6:9" s="31" customFormat="1">
      <c r="F608" s="28"/>
      <c r="G608" s="29"/>
      <c r="H608" s="29"/>
      <c r="I608" s="29"/>
    </row>
    <row r="609" spans="6:9" s="31" customFormat="1">
      <c r="F609" s="28"/>
      <c r="G609" s="29"/>
      <c r="H609" s="29"/>
      <c r="I609" s="29"/>
    </row>
    <row r="610" spans="6:9" s="31" customFormat="1">
      <c r="F610" s="28"/>
      <c r="G610" s="29"/>
      <c r="H610" s="29"/>
      <c r="I610" s="29"/>
    </row>
    <row r="611" spans="6:9" s="31" customFormat="1">
      <c r="F611" s="28"/>
      <c r="G611" s="29"/>
      <c r="H611" s="29"/>
      <c r="I611" s="29"/>
    </row>
    <row r="612" spans="6:9" s="31" customFormat="1">
      <c r="F612" s="28"/>
      <c r="G612" s="29"/>
      <c r="H612" s="29"/>
      <c r="I612" s="29"/>
    </row>
    <row r="613" spans="6:9" s="31" customFormat="1">
      <c r="F613" s="28"/>
      <c r="G613" s="29"/>
      <c r="H613" s="29"/>
      <c r="I613" s="29"/>
    </row>
    <row r="614" spans="6:9" s="31" customFormat="1">
      <c r="F614" s="28"/>
      <c r="G614" s="29"/>
      <c r="H614" s="29"/>
      <c r="I614" s="29"/>
    </row>
    <row r="615" spans="6:9" s="31" customFormat="1">
      <c r="F615" s="28"/>
      <c r="G615" s="29"/>
      <c r="H615" s="29"/>
      <c r="I615" s="29"/>
    </row>
    <row r="616" spans="6:9" s="31" customFormat="1">
      <c r="F616" s="28"/>
      <c r="G616" s="29"/>
      <c r="H616" s="29"/>
      <c r="I616" s="29"/>
    </row>
    <row r="617" spans="6:9" s="31" customFormat="1">
      <c r="F617" s="28"/>
      <c r="G617" s="29"/>
      <c r="H617" s="29"/>
      <c r="I617" s="29"/>
    </row>
    <row r="618" spans="6:9" s="31" customFormat="1">
      <c r="F618" s="28"/>
      <c r="G618" s="29"/>
      <c r="H618" s="29"/>
      <c r="I618" s="29"/>
    </row>
    <row r="619" spans="6:9" s="31" customFormat="1">
      <c r="F619" s="28"/>
      <c r="G619" s="29"/>
      <c r="H619" s="29"/>
      <c r="I619" s="29"/>
    </row>
    <row r="620" spans="6:9" s="31" customFormat="1">
      <c r="F620" s="28"/>
      <c r="G620" s="29"/>
      <c r="H620" s="29"/>
      <c r="I620" s="29"/>
    </row>
    <row r="621" spans="6:9" s="31" customFormat="1">
      <c r="F621" s="28"/>
      <c r="G621" s="29"/>
      <c r="H621" s="29"/>
      <c r="I621" s="29"/>
    </row>
    <row r="622" spans="6:9" s="31" customFormat="1">
      <c r="F622" s="28"/>
      <c r="G622" s="29"/>
      <c r="H622" s="29"/>
      <c r="I622" s="29"/>
    </row>
    <row r="623" spans="6:9" s="31" customFormat="1">
      <c r="F623" s="28"/>
      <c r="G623" s="29"/>
      <c r="H623" s="29"/>
      <c r="I623" s="29"/>
    </row>
    <row r="624" spans="6:9" s="31" customFormat="1">
      <c r="F624" s="28"/>
      <c r="G624" s="29"/>
      <c r="H624" s="29"/>
      <c r="I624" s="29"/>
    </row>
    <row r="625" spans="6:9" s="31" customFormat="1">
      <c r="F625" s="28"/>
      <c r="G625" s="29"/>
      <c r="H625" s="29"/>
      <c r="I625" s="29"/>
    </row>
    <row r="626" spans="6:9" s="31" customFormat="1">
      <c r="F626" s="28"/>
      <c r="G626" s="29"/>
      <c r="H626" s="29"/>
      <c r="I626" s="29"/>
    </row>
    <row r="627" spans="6:9" s="31" customFormat="1">
      <c r="F627" s="28"/>
      <c r="G627" s="29"/>
      <c r="H627" s="29"/>
      <c r="I627" s="29"/>
    </row>
    <row r="628" spans="6:9" s="31" customFormat="1">
      <c r="F628" s="28"/>
      <c r="G628" s="29"/>
      <c r="H628" s="29"/>
      <c r="I628" s="29"/>
    </row>
    <row r="629" spans="6:9" s="31" customFormat="1">
      <c r="F629" s="28"/>
      <c r="G629" s="29"/>
      <c r="H629" s="29"/>
      <c r="I629" s="29"/>
    </row>
    <row r="630" spans="6:9" s="31" customFormat="1">
      <c r="F630" s="28"/>
      <c r="G630" s="29"/>
      <c r="H630" s="29"/>
      <c r="I630" s="29"/>
    </row>
    <row r="631" spans="6:9" s="31" customFormat="1">
      <c r="F631" s="28"/>
      <c r="G631" s="29"/>
      <c r="H631" s="29"/>
      <c r="I631" s="29"/>
    </row>
    <row r="632" spans="6:9" s="31" customFormat="1">
      <c r="F632" s="28"/>
      <c r="G632" s="29"/>
      <c r="H632" s="29"/>
      <c r="I632" s="29"/>
    </row>
    <row r="633" spans="6:9" s="31" customFormat="1">
      <c r="F633" s="28"/>
      <c r="G633" s="29"/>
      <c r="H633" s="29"/>
      <c r="I633" s="29"/>
    </row>
    <row r="634" spans="6:9" s="31" customFormat="1">
      <c r="F634" s="28"/>
      <c r="G634" s="29"/>
      <c r="H634" s="29"/>
      <c r="I634" s="29"/>
    </row>
    <row r="635" spans="6:9" s="31" customFormat="1">
      <c r="F635" s="28"/>
      <c r="G635" s="29"/>
      <c r="H635" s="29"/>
      <c r="I635" s="29"/>
    </row>
    <row r="636" spans="6:9" s="31" customFormat="1">
      <c r="F636" s="28"/>
      <c r="G636" s="29"/>
      <c r="H636" s="29"/>
      <c r="I636" s="29"/>
    </row>
    <row r="637" spans="6:9" s="31" customFormat="1">
      <c r="F637" s="28"/>
      <c r="G637" s="29"/>
      <c r="H637" s="29"/>
      <c r="I637" s="29"/>
    </row>
    <row r="638" spans="6:9" s="31" customFormat="1">
      <c r="F638" s="28"/>
      <c r="G638" s="29"/>
      <c r="H638" s="29"/>
      <c r="I638" s="29"/>
    </row>
    <row r="639" spans="6:9" s="31" customFormat="1">
      <c r="F639" s="28"/>
      <c r="G639" s="29"/>
      <c r="H639" s="29"/>
      <c r="I639" s="29"/>
    </row>
    <row r="640" spans="6:9" s="31" customFormat="1">
      <c r="F640" s="28"/>
      <c r="G640" s="29"/>
      <c r="H640" s="29"/>
      <c r="I640" s="29"/>
    </row>
    <row r="641" spans="6:9" s="31" customFormat="1">
      <c r="F641" s="28"/>
      <c r="G641" s="29"/>
      <c r="H641" s="29"/>
      <c r="I641" s="29"/>
    </row>
    <row r="642" spans="6:9" s="31" customFormat="1">
      <c r="F642" s="28"/>
      <c r="G642" s="29"/>
      <c r="H642" s="29"/>
      <c r="I642" s="29"/>
    </row>
    <row r="643" spans="6:9" s="31" customFormat="1">
      <c r="F643" s="28"/>
      <c r="G643" s="29"/>
      <c r="H643" s="29"/>
      <c r="I643" s="29"/>
    </row>
    <row r="644" spans="6:9" s="31" customFormat="1">
      <c r="F644" s="28"/>
      <c r="G644" s="29"/>
      <c r="H644" s="29"/>
      <c r="I644" s="29"/>
    </row>
    <row r="645" spans="6:9" s="31" customFormat="1">
      <c r="F645" s="28"/>
      <c r="G645" s="29"/>
      <c r="H645" s="29"/>
      <c r="I645" s="29"/>
    </row>
    <row r="646" spans="6:9" s="31" customFormat="1">
      <c r="F646" s="28"/>
      <c r="G646" s="29"/>
      <c r="H646" s="29"/>
      <c r="I646" s="29"/>
    </row>
    <row r="647" spans="6:9" s="31" customFormat="1">
      <c r="F647" s="28"/>
      <c r="G647" s="29"/>
      <c r="H647" s="29"/>
      <c r="I647" s="29"/>
    </row>
    <row r="648" spans="6:9" s="31" customFormat="1">
      <c r="F648" s="28"/>
      <c r="G648" s="29"/>
      <c r="H648" s="29"/>
      <c r="I648" s="29"/>
    </row>
    <row r="649" spans="6:9" s="31" customFormat="1">
      <c r="F649" s="28"/>
      <c r="G649" s="29"/>
      <c r="H649" s="29"/>
      <c r="I649" s="29"/>
    </row>
    <row r="650" spans="6:9" s="31" customFormat="1">
      <c r="F650" s="28"/>
      <c r="G650" s="29"/>
      <c r="H650" s="29"/>
      <c r="I650" s="29"/>
    </row>
    <row r="651" spans="6:9" s="24" customFormat="1">
      <c r="F651" s="26"/>
      <c r="G651" s="27"/>
      <c r="H651" s="27"/>
      <c r="I651" s="27"/>
    </row>
    <row r="652" spans="6:9" s="24" customFormat="1">
      <c r="F652" s="26"/>
      <c r="G652" s="27"/>
      <c r="H652" s="27"/>
      <c r="I652" s="27"/>
    </row>
    <row r="653" spans="6:9" s="24" customFormat="1">
      <c r="F653" s="26"/>
      <c r="G653" s="27"/>
      <c r="H653" s="27"/>
      <c r="I653" s="27"/>
    </row>
    <row r="654" spans="6:9" s="24" customFormat="1">
      <c r="F654" s="26"/>
      <c r="G654" s="27"/>
      <c r="H654" s="27"/>
      <c r="I654" s="27"/>
    </row>
    <row r="655" spans="6:9" s="24" customFormat="1">
      <c r="F655" s="26"/>
      <c r="G655" s="27"/>
      <c r="H655" s="27"/>
      <c r="I655" s="27"/>
    </row>
    <row r="656" spans="6:9" s="24" customFormat="1">
      <c r="F656" s="26"/>
      <c r="G656" s="27"/>
      <c r="H656" s="27"/>
      <c r="I656" s="27"/>
    </row>
    <row r="657" spans="6:9" s="24" customFormat="1">
      <c r="F657" s="26"/>
      <c r="G657" s="27"/>
      <c r="H657" s="27"/>
      <c r="I657" s="27"/>
    </row>
    <row r="658" spans="6:9" s="24" customFormat="1">
      <c r="F658" s="26"/>
      <c r="G658" s="27"/>
      <c r="H658" s="27"/>
      <c r="I658" s="27"/>
    </row>
    <row r="659" spans="6:9" s="24" customFormat="1">
      <c r="F659" s="26"/>
      <c r="G659" s="27"/>
      <c r="H659" s="27"/>
      <c r="I659" s="27"/>
    </row>
    <row r="660" spans="6:9" s="24" customFormat="1">
      <c r="F660" s="26"/>
      <c r="G660" s="27"/>
      <c r="H660" s="27"/>
      <c r="I660" s="27"/>
    </row>
    <row r="661" spans="6:9" s="24" customFormat="1">
      <c r="F661" s="26"/>
      <c r="G661" s="27"/>
      <c r="H661" s="27"/>
      <c r="I661" s="27"/>
    </row>
    <row r="662" spans="6:9" s="24" customFormat="1">
      <c r="F662" s="26"/>
      <c r="G662" s="27"/>
      <c r="H662" s="27"/>
      <c r="I662" s="27"/>
    </row>
    <row r="663" spans="6:9" s="24" customFormat="1">
      <c r="F663" s="26"/>
      <c r="G663" s="27"/>
      <c r="H663" s="27"/>
      <c r="I663" s="27"/>
    </row>
    <row r="664" spans="6:9" s="24" customFormat="1">
      <c r="F664" s="26"/>
      <c r="G664" s="27"/>
      <c r="H664" s="27"/>
      <c r="I664" s="27"/>
    </row>
    <row r="665" spans="6:9" s="24" customFormat="1">
      <c r="F665" s="26"/>
      <c r="G665" s="27"/>
      <c r="H665" s="27"/>
      <c r="I665" s="27"/>
    </row>
    <row r="666" spans="6:9" s="24" customFormat="1">
      <c r="F666" s="26"/>
      <c r="G666" s="27"/>
      <c r="H666" s="27"/>
      <c r="I666" s="27"/>
    </row>
    <row r="667" spans="6:9" s="24" customFormat="1">
      <c r="F667" s="26"/>
      <c r="G667" s="27"/>
      <c r="H667" s="27"/>
      <c r="I667" s="27"/>
    </row>
    <row r="668" spans="6:9" s="24" customFormat="1">
      <c r="F668" s="26"/>
      <c r="G668" s="27"/>
      <c r="H668" s="27"/>
      <c r="I668" s="27"/>
    </row>
    <row r="669" spans="6:9" s="24" customFormat="1">
      <c r="F669" s="26"/>
      <c r="G669" s="27"/>
      <c r="H669" s="27"/>
      <c r="I669" s="27"/>
    </row>
    <row r="670" spans="6:9" s="24" customFormat="1">
      <c r="F670" s="26"/>
      <c r="G670" s="27"/>
      <c r="H670" s="27"/>
      <c r="I670" s="27"/>
    </row>
    <row r="671" spans="6:9" s="24" customFormat="1">
      <c r="F671" s="26"/>
      <c r="G671" s="27"/>
      <c r="H671" s="27"/>
      <c r="I671" s="27"/>
    </row>
    <row r="672" spans="6:9" s="24" customFormat="1">
      <c r="F672" s="26"/>
      <c r="G672" s="27"/>
      <c r="H672" s="27"/>
      <c r="I672" s="27"/>
    </row>
    <row r="673" spans="6:9" s="24" customFormat="1">
      <c r="F673" s="26"/>
      <c r="G673" s="27"/>
      <c r="H673" s="27"/>
      <c r="I673" s="27"/>
    </row>
    <row r="674" spans="6:9" s="24" customFormat="1">
      <c r="F674" s="26"/>
      <c r="G674" s="27"/>
      <c r="H674" s="27"/>
      <c r="I674" s="27"/>
    </row>
    <row r="675" spans="6:9" s="24" customFormat="1">
      <c r="F675" s="26"/>
      <c r="G675" s="27"/>
      <c r="H675" s="27"/>
      <c r="I675" s="27"/>
    </row>
    <row r="676" spans="6:9" s="24" customFormat="1">
      <c r="F676" s="26"/>
      <c r="G676" s="27"/>
      <c r="H676" s="27"/>
      <c r="I676" s="27"/>
    </row>
    <row r="677" spans="6:9" s="24" customFormat="1">
      <c r="F677" s="26"/>
      <c r="G677" s="27"/>
      <c r="H677" s="27"/>
      <c r="I677" s="27"/>
    </row>
    <row r="678" spans="6:9" s="24" customFormat="1">
      <c r="F678" s="26"/>
      <c r="G678" s="27"/>
      <c r="H678" s="27"/>
      <c r="I678" s="27"/>
    </row>
    <row r="679" spans="6:9" s="24" customFormat="1">
      <c r="F679" s="26"/>
      <c r="G679" s="27"/>
      <c r="H679" s="27"/>
      <c r="I679" s="27"/>
    </row>
    <row r="680" spans="6:9" s="24" customFormat="1">
      <c r="F680" s="26"/>
      <c r="G680" s="27"/>
      <c r="H680" s="27"/>
      <c r="I680" s="27"/>
    </row>
    <row r="681" spans="6:9" s="24" customFormat="1">
      <c r="F681" s="26"/>
      <c r="G681" s="27"/>
      <c r="H681" s="27"/>
      <c r="I681" s="27"/>
    </row>
    <row r="682" spans="6:9" s="24" customFormat="1">
      <c r="F682" s="26"/>
      <c r="G682" s="27"/>
      <c r="H682" s="27"/>
      <c r="I682" s="27"/>
    </row>
    <row r="683" spans="6:9" s="24" customFormat="1">
      <c r="F683" s="26"/>
      <c r="G683" s="27"/>
      <c r="H683" s="27"/>
      <c r="I683" s="27"/>
    </row>
    <row r="684" spans="6:9" s="24" customFormat="1">
      <c r="F684" s="26"/>
      <c r="G684" s="27"/>
      <c r="H684" s="27"/>
      <c r="I684" s="27"/>
    </row>
    <row r="685" spans="6:9" s="24" customFormat="1">
      <c r="F685" s="26"/>
      <c r="G685" s="27"/>
      <c r="H685" s="27"/>
      <c r="I685" s="27"/>
    </row>
    <row r="686" spans="6:9" s="24" customFormat="1">
      <c r="F686" s="26"/>
      <c r="G686" s="27"/>
      <c r="H686" s="27"/>
      <c r="I686" s="27"/>
    </row>
    <row r="687" spans="6:9" s="24" customFormat="1">
      <c r="F687" s="26"/>
      <c r="G687" s="27"/>
      <c r="H687" s="27"/>
      <c r="I687" s="27"/>
    </row>
    <row r="688" spans="6:9" s="24" customFormat="1">
      <c r="F688" s="26"/>
      <c r="G688" s="27"/>
      <c r="H688" s="27"/>
      <c r="I688" s="27"/>
    </row>
    <row r="689" spans="6:9" s="24" customFormat="1">
      <c r="F689" s="26"/>
      <c r="G689" s="27"/>
      <c r="H689" s="27"/>
      <c r="I689" s="27"/>
    </row>
    <row r="690" spans="6:9" s="24" customFormat="1">
      <c r="F690" s="26"/>
      <c r="G690" s="27"/>
      <c r="H690" s="27"/>
      <c r="I690" s="27"/>
    </row>
    <row r="691" spans="6:9" s="24" customFormat="1">
      <c r="F691" s="26"/>
      <c r="G691" s="27"/>
      <c r="H691" s="27"/>
      <c r="I691" s="27"/>
    </row>
    <row r="692" spans="6:9" s="24" customFormat="1">
      <c r="F692" s="26"/>
      <c r="G692" s="27"/>
      <c r="H692" s="27"/>
      <c r="I692" s="27"/>
    </row>
    <row r="693" spans="6:9" s="24" customFormat="1">
      <c r="F693" s="26"/>
      <c r="G693" s="27"/>
      <c r="H693" s="27"/>
      <c r="I693" s="27"/>
    </row>
    <row r="694" spans="6:9" s="24" customFormat="1">
      <c r="F694" s="26"/>
      <c r="G694" s="27"/>
      <c r="H694" s="27"/>
      <c r="I694" s="27"/>
    </row>
    <row r="695" spans="6:9" s="24" customFormat="1">
      <c r="F695" s="26"/>
      <c r="G695" s="27"/>
      <c r="H695" s="27"/>
      <c r="I695" s="27"/>
    </row>
    <row r="696" spans="6:9" s="24" customFormat="1">
      <c r="F696" s="26"/>
      <c r="G696" s="27"/>
      <c r="H696" s="27"/>
      <c r="I696" s="27"/>
    </row>
    <row r="697" spans="6:9" s="24" customFormat="1">
      <c r="F697" s="26"/>
      <c r="G697" s="27"/>
      <c r="H697" s="27"/>
      <c r="I697" s="27"/>
    </row>
    <row r="698" spans="6:9" s="24" customFormat="1">
      <c r="F698" s="26"/>
      <c r="G698" s="27"/>
      <c r="H698" s="27"/>
      <c r="I698" s="27"/>
    </row>
    <row r="699" spans="6:9" s="24" customFormat="1">
      <c r="F699" s="26"/>
      <c r="G699" s="27"/>
      <c r="H699" s="27"/>
      <c r="I699" s="27"/>
    </row>
    <row r="700" spans="6:9" s="24" customFormat="1">
      <c r="F700" s="26"/>
      <c r="G700" s="27"/>
      <c r="H700" s="27"/>
      <c r="I700" s="27"/>
    </row>
    <row r="701" spans="6:9" s="24" customFormat="1">
      <c r="F701" s="26"/>
      <c r="G701" s="27"/>
      <c r="H701" s="27"/>
      <c r="I701" s="27"/>
    </row>
    <row r="702" spans="6:9" s="24" customFormat="1">
      <c r="F702" s="26"/>
      <c r="G702" s="27"/>
      <c r="H702" s="27"/>
      <c r="I702" s="27"/>
    </row>
    <row r="703" spans="6:9" s="24" customFormat="1">
      <c r="F703" s="26"/>
      <c r="G703" s="27"/>
      <c r="H703" s="27"/>
      <c r="I703" s="27"/>
    </row>
    <row r="704" spans="6:9" s="24" customFormat="1">
      <c r="F704" s="26"/>
      <c r="G704" s="27"/>
      <c r="H704" s="27"/>
      <c r="I704" s="27"/>
    </row>
    <row r="705" spans="6:9" s="24" customFormat="1">
      <c r="F705" s="26"/>
      <c r="G705" s="27"/>
      <c r="H705" s="27"/>
      <c r="I705" s="27"/>
    </row>
    <row r="706" spans="6:9" s="24" customFormat="1">
      <c r="F706" s="26"/>
      <c r="G706" s="27"/>
      <c r="H706" s="27"/>
      <c r="I706" s="27"/>
    </row>
    <row r="707" spans="6:9" s="24" customFormat="1">
      <c r="F707" s="26"/>
      <c r="G707" s="27"/>
      <c r="H707" s="27"/>
      <c r="I707" s="27"/>
    </row>
    <row r="708" spans="6:9" s="24" customFormat="1">
      <c r="F708" s="26"/>
      <c r="G708" s="27"/>
      <c r="H708" s="27"/>
      <c r="I708" s="27"/>
    </row>
    <row r="709" spans="6:9" s="24" customFormat="1">
      <c r="F709" s="26"/>
      <c r="G709" s="27"/>
      <c r="H709" s="27"/>
      <c r="I709" s="27"/>
    </row>
    <row r="710" spans="6:9" s="24" customFormat="1">
      <c r="F710" s="26"/>
      <c r="G710" s="27"/>
      <c r="H710" s="27"/>
      <c r="I710" s="27"/>
    </row>
    <row r="711" spans="6:9" s="24" customFormat="1">
      <c r="F711" s="26"/>
      <c r="G711" s="27"/>
      <c r="H711" s="27"/>
      <c r="I711" s="27"/>
    </row>
    <row r="712" spans="6:9" s="24" customFormat="1">
      <c r="F712" s="26"/>
      <c r="G712" s="27"/>
      <c r="H712" s="27"/>
      <c r="I712" s="27"/>
    </row>
    <row r="713" spans="6:9" s="24" customFormat="1">
      <c r="F713" s="26"/>
      <c r="G713" s="27"/>
      <c r="H713" s="27"/>
      <c r="I713" s="27"/>
    </row>
    <row r="714" spans="6:9" s="24" customFormat="1">
      <c r="F714" s="26"/>
      <c r="G714" s="27"/>
      <c r="H714" s="27"/>
      <c r="I714" s="27"/>
    </row>
    <row r="715" spans="6:9" s="24" customFormat="1">
      <c r="F715" s="26"/>
      <c r="G715" s="27"/>
      <c r="H715" s="27"/>
      <c r="I715" s="27"/>
    </row>
    <row r="716" spans="6:9" s="24" customFormat="1">
      <c r="F716" s="26"/>
      <c r="G716" s="27"/>
      <c r="H716" s="27"/>
      <c r="I716" s="27"/>
    </row>
    <row r="717" spans="6:9" s="24" customFormat="1">
      <c r="F717" s="26"/>
      <c r="G717" s="27"/>
      <c r="H717" s="27"/>
      <c r="I717" s="27"/>
    </row>
    <row r="718" spans="6:9" s="24" customFormat="1">
      <c r="F718" s="26"/>
      <c r="G718" s="27"/>
      <c r="H718" s="27"/>
      <c r="I718" s="27"/>
    </row>
    <row r="719" spans="6:9" s="24" customFormat="1">
      <c r="F719" s="26"/>
      <c r="G719" s="27"/>
      <c r="H719" s="27"/>
      <c r="I719" s="27"/>
    </row>
    <row r="720" spans="6:9" s="24" customFormat="1">
      <c r="F720" s="26"/>
      <c r="G720" s="27"/>
      <c r="H720" s="27"/>
      <c r="I720" s="27"/>
    </row>
    <row r="721" spans="6:9" s="5" customFormat="1" ht="14.25">
      <c r="F721" s="8"/>
      <c r="G721" s="10"/>
      <c r="H721" s="10"/>
      <c r="I721" s="10"/>
    </row>
    <row r="722" spans="6:9" s="5" customFormat="1" ht="14.25">
      <c r="F722" s="8"/>
      <c r="G722" s="10"/>
      <c r="H722" s="10"/>
      <c r="I722" s="10"/>
    </row>
    <row r="723" spans="6:9" s="5" customFormat="1" ht="14.25">
      <c r="F723" s="8"/>
      <c r="G723" s="10"/>
      <c r="H723" s="10"/>
      <c r="I723" s="10"/>
    </row>
    <row r="724" spans="6:9" s="5" customFormat="1" ht="14.25">
      <c r="F724" s="8"/>
      <c r="G724" s="10"/>
      <c r="H724" s="10"/>
      <c r="I724" s="10"/>
    </row>
    <row r="725" spans="6:9" s="5" customFormat="1" ht="14.25">
      <c r="F725" s="8"/>
      <c r="G725" s="10"/>
      <c r="H725" s="10"/>
      <c r="I725" s="10"/>
    </row>
    <row r="726" spans="6:9" s="5" customFormat="1" ht="14.25">
      <c r="F726" s="8"/>
      <c r="G726" s="10"/>
      <c r="H726" s="10"/>
      <c r="I726" s="10"/>
    </row>
    <row r="727" spans="6:9" s="5" customFormat="1" ht="14.25">
      <c r="F727" s="8"/>
      <c r="G727" s="10"/>
      <c r="H727" s="10"/>
      <c r="I727" s="10"/>
    </row>
    <row r="728" spans="6:9" s="5" customFormat="1" ht="14.25">
      <c r="F728" s="8"/>
      <c r="G728" s="10"/>
      <c r="H728" s="10"/>
      <c r="I728" s="10"/>
    </row>
    <row r="729" spans="6:9" s="5" customFormat="1" ht="14.25">
      <c r="F729" s="8"/>
      <c r="G729" s="10"/>
      <c r="H729" s="10"/>
      <c r="I729" s="10"/>
    </row>
    <row r="730" spans="6:9" s="5" customFormat="1" ht="14.25">
      <c r="F730" s="8"/>
      <c r="G730" s="10"/>
      <c r="H730" s="10"/>
      <c r="I730" s="10"/>
    </row>
    <row r="731" spans="6:9" s="5" customFormat="1" ht="14.25">
      <c r="F731" s="8"/>
      <c r="G731" s="10"/>
      <c r="H731" s="10"/>
      <c r="I731" s="10"/>
    </row>
    <row r="732" spans="6:9" s="5" customFormat="1" ht="14.25">
      <c r="F732" s="8"/>
      <c r="G732" s="10"/>
      <c r="H732" s="10"/>
      <c r="I732" s="10"/>
    </row>
    <row r="733" spans="6:9" s="5" customFormat="1" ht="14.25">
      <c r="F733" s="8"/>
      <c r="G733" s="10"/>
      <c r="H733" s="10"/>
      <c r="I733" s="10"/>
    </row>
    <row r="734" spans="6:9" s="5" customFormat="1" ht="14.25">
      <c r="F734" s="8"/>
      <c r="G734" s="10"/>
      <c r="H734" s="10"/>
      <c r="I734" s="10"/>
    </row>
    <row r="735" spans="6:9" s="5" customFormat="1" ht="14.25">
      <c r="F735" s="8"/>
      <c r="G735" s="10"/>
      <c r="H735" s="10"/>
      <c r="I735" s="10"/>
    </row>
    <row r="736" spans="6:9" s="5" customFormat="1" ht="14.25">
      <c r="F736" s="8"/>
      <c r="G736" s="10"/>
      <c r="H736" s="10"/>
      <c r="I736" s="10"/>
    </row>
    <row r="737" spans="6:9" s="5" customFormat="1" ht="14.25">
      <c r="F737" s="8"/>
      <c r="G737" s="10"/>
      <c r="H737" s="10"/>
      <c r="I737" s="10"/>
    </row>
    <row r="738" spans="6:9" s="5" customFormat="1" ht="14.25">
      <c r="F738" s="8"/>
      <c r="G738" s="10"/>
      <c r="H738" s="10"/>
      <c r="I738" s="10"/>
    </row>
    <row r="739" spans="6:9" s="5" customFormat="1" ht="14.25">
      <c r="F739" s="8"/>
      <c r="G739" s="10"/>
      <c r="H739" s="10"/>
      <c r="I739" s="10"/>
    </row>
    <row r="740" spans="6:9" s="5" customFormat="1" ht="14.25">
      <c r="F740" s="8"/>
      <c r="G740" s="10"/>
      <c r="H740" s="10"/>
      <c r="I740" s="10"/>
    </row>
    <row r="741" spans="6:9" s="5" customFormat="1" ht="14.25">
      <c r="F741" s="8"/>
      <c r="G741" s="10"/>
      <c r="H741" s="10"/>
      <c r="I741" s="10"/>
    </row>
    <row r="742" spans="6:9" s="5" customFormat="1" ht="14.25">
      <c r="F742" s="8"/>
      <c r="G742" s="10"/>
      <c r="H742" s="10"/>
      <c r="I742" s="10"/>
    </row>
    <row r="743" spans="6:9" s="5" customFormat="1" ht="14.25">
      <c r="F743" s="8"/>
      <c r="G743" s="10"/>
      <c r="H743" s="10"/>
      <c r="I743" s="10"/>
    </row>
    <row r="744" spans="6:9" s="5" customFormat="1" ht="14.25">
      <c r="F744" s="8"/>
      <c r="G744" s="10"/>
      <c r="H744" s="10"/>
      <c r="I744" s="10"/>
    </row>
    <row r="745" spans="6:9" s="5" customFormat="1" ht="14.25">
      <c r="F745" s="8"/>
      <c r="G745" s="10"/>
      <c r="H745" s="10"/>
      <c r="I745" s="10"/>
    </row>
    <row r="746" spans="6:9" s="5" customFormat="1" ht="14.25">
      <c r="F746" s="8"/>
      <c r="G746" s="10"/>
      <c r="H746" s="10"/>
      <c r="I746" s="10"/>
    </row>
    <row r="747" spans="6:9" s="5" customFormat="1" ht="14.25">
      <c r="F747" s="8"/>
      <c r="G747" s="10"/>
      <c r="H747" s="10"/>
      <c r="I747" s="10"/>
    </row>
    <row r="748" spans="6:9" s="5" customFormat="1" ht="14.25">
      <c r="F748" s="8"/>
      <c r="G748" s="10"/>
      <c r="H748" s="10"/>
      <c r="I748" s="10"/>
    </row>
    <row r="749" spans="6:9" s="5" customFormat="1" ht="14.25">
      <c r="F749" s="8"/>
      <c r="G749" s="10"/>
      <c r="H749" s="10"/>
      <c r="I749" s="10"/>
    </row>
    <row r="750" spans="6:9" s="5" customFormat="1" ht="14.25">
      <c r="F750" s="8"/>
      <c r="G750" s="10"/>
      <c r="H750" s="10"/>
      <c r="I750" s="10"/>
    </row>
    <row r="751" spans="6:9" s="5" customFormat="1" ht="14.25">
      <c r="F751" s="8"/>
      <c r="G751" s="10"/>
      <c r="H751" s="10"/>
      <c r="I751" s="10"/>
    </row>
    <row r="752" spans="6:9" s="5" customFormat="1" ht="14.25">
      <c r="F752" s="8"/>
      <c r="G752" s="10"/>
      <c r="H752" s="10"/>
      <c r="I752" s="10"/>
    </row>
    <row r="753" spans="6:9" s="5" customFormat="1" ht="14.25">
      <c r="F753" s="8"/>
      <c r="G753" s="10"/>
      <c r="H753" s="10"/>
      <c r="I753" s="10"/>
    </row>
    <row r="754" spans="6:9" s="5" customFormat="1" ht="14.25">
      <c r="F754" s="8"/>
      <c r="G754" s="10"/>
      <c r="H754" s="10"/>
      <c r="I754" s="10"/>
    </row>
    <row r="755" spans="6:9" s="5" customFormat="1" ht="14.25">
      <c r="F755" s="8"/>
      <c r="G755" s="10"/>
      <c r="H755" s="10"/>
      <c r="I755" s="10"/>
    </row>
    <row r="756" spans="6:9" s="5" customFormat="1" ht="14.25">
      <c r="F756" s="8"/>
      <c r="G756" s="10"/>
      <c r="H756" s="10"/>
      <c r="I756" s="10"/>
    </row>
    <row r="757" spans="6:9" s="5" customFormat="1" ht="14.25">
      <c r="F757" s="8"/>
      <c r="G757" s="10"/>
      <c r="H757" s="10"/>
      <c r="I757" s="10"/>
    </row>
    <row r="758" spans="6:9" s="5" customFormat="1" ht="14.25">
      <c r="F758" s="8"/>
      <c r="G758" s="10"/>
      <c r="H758" s="10"/>
      <c r="I758" s="10"/>
    </row>
    <row r="759" spans="6:9" s="5" customFormat="1" ht="14.25">
      <c r="F759" s="8"/>
      <c r="G759" s="10"/>
      <c r="H759" s="10"/>
      <c r="I759" s="10"/>
    </row>
    <row r="760" spans="6:9" s="5" customFormat="1" ht="14.25">
      <c r="F760" s="8"/>
      <c r="G760" s="10"/>
      <c r="H760" s="10"/>
      <c r="I760" s="10"/>
    </row>
    <row r="761" spans="6:9" s="5" customFormat="1" ht="14.25">
      <c r="F761" s="8"/>
      <c r="G761" s="10"/>
      <c r="H761" s="10"/>
      <c r="I761" s="10"/>
    </row>
    <row r="762" spans="6:9" s="5" customFormat="1" ht="14.25">
      <c r="F762" s="8"/>
      <c r="G762" s="10"/>
      <c r="H762" s="10"/>
      <c r="I762" s="10"/>
    </row>
    <row r="763" spans="6:9" s="5" customFormat="1" ht="14.25">
      <c r="F763" s="8"/>
      <c r="G763" s="10"/>
      <c r="H763" s="10"/>
      <c r="I763" s="10"/>
    </row>
    <row r="764" spans="6:9" s="5" customFormat="1" ht="14.25">
      <c r="F764" s="8"/>
      <c r="G764" s="10"/>
      <c r="H764" s="10"/>
      <c r="I764" s="10"/>
    </row>
    <row r="765" spans="6:9" s="5" customFormat="1" ht="14.25">
      <c r="F765" s="8"/>
      <c r="G765" s="10"/>
      <c r="H765" s="10"/>
      <c r="I765" s="10"/>
    </row>
    <row r="766" spans="6:9" s="5" customFormat="1" ht="14.25">
      <c r="F766" s="8"/>
      <c r="G766" s="10"/>
      <c r="H766" s="10"/>
      <c r="I766" s="10"/>
    </row>
    <row r="767" spans="6:9" s="5" customFormat="1" ht="14.25">
      <c r="F767" s="8"/>
      <c r="G767" s="10"/>
      <c r="H767" s="10"/>
      <c r="I767" s="10"/>
    </row>
    <row r="768" spans="6:9" s="5" customFormat="1" ht="14.25">
      <c r="F768" s="8"/>
      <c r="G768" s="10"/>
      <c r="H768" s="10"/>
      <c r="I768" s="10"/>
    </row>
    <row r="769" spans="6:9" s="5" customFormat="1" ht="14.25">
      <c r="F769" s="8"/>
      <c r="G769" s="10"/>
      <c r="H769" s="10"/>
      <c r="I769" s="10"/>
    </row>
    <row r="770" spans="6:9" s="5" customFormat="1" ht="14.25">
      <c r="F770" s="8"/>
      <c r="G770" s="10"/>
      <c r="H770" s="10"/>
      <c r="I770" s="10"/>
    </row>
    <row r="771" spans="6:9" s="5" customFormat="1" ht="14.25">
      <c r="F771" s="8"/>
      <c r="G771" s="10"/>
      <c r="H771" s="10"/>
      <c r="I771" s="10"/>
    </row>
    <row r="772" spans="6:9" s="5" customFormat="1" ht="14.25">
      <c r="F772" s="8"/>
      <c r="G772" s="10"/>
      <c r="H772" s="10"/>
      <c r="I772" s="10"/>
    </row>
    <row r="773" spans="6:9" s="5" customFormat="1" ht="14.25">
      <c r="F773" s="8"/>
      <c r="G773" s="10"/>
      <c r="H773" s="10"/>
      <c r="I773" s="10"/>
    </row>
    <row r="774" spans="6:9" s="5" customFormat="1" ht="14.25">
      <c r="F774" s="8"/>
      <c r="G774" s="10"/>
      <c r="H774" s="10"/>
      <c r="I774" s="10"/>
    </row>
    <row r="775" spans="6:9" s="5" customFormat="1" ht="14.25">
      <c r="F775" s="8"/>
      <c r="G775" s="10"/>
      <c r="H775" s="10"/>
      <c r="I775" s="10"/>
    </row>
    <row r="776" spans="6:9" s="5" customFormat="1" ht="14.25">
      <c r="F776" s="8"/>
      <c r="G776" s="10"/>
      <c r="H776" s="10"/>
      <c r="I776" s="10"/>
    </row>
    <row r="777" spans="6:9" s="5" customFormat="1" ht="14.25">
      <c r="F777" s="8"/>
      <c r="G777" s="10"/>
      <c r="H777" s="10"/>
      <c r="I777" s="10"/>
    </row>
    <row r="778" spans="6:9" s="5" customFormat="1" ht="14.25">
      <c r="F778" s="8"/>
      <c r="G778" s="10"/>
      <c r="H778" s="10"/>
      <c r="I778" s="10"/>
    </row>
    <row r="779" spans="6:9" s="5" customFormat="1" ht="14.25">
      <c r="F779" s="8"/>
      <c r="G779" s="10"/>
      <c r="H779" s="10"/>
      <c r="I779" s="10"/>
    </row>
    <row r="780" spans="6:9" s="5" customFormat="1" ht="14.25">
      <c r="F780" s="8"/>
      <c r="G780" s="10"/>
      <c r="H780" s="10"/>
      <c r="I780" s="10"/>
    </row>
    <row r="781" spans="6:9" s="5" customFormat="1" ht="14.25">
      <c r="F781" s="8"/>
      <c r="G781" s="10"/>
      <c r="H781" s="10"/>
      <c r="I781" s="10"/>
    </row>
    <row r="782" spans="6:9" s="5" customFormat="1" ht="14.25">
      <c r="F782" s="8"/>
      <c r="G782" s="10"/>
      <c r="H782" s="10"/>
      <c r="I782" s="10"/>
    </row>
    <row r="783" spans="6:9" s="5" customFormat="1" ht="14.25">
      <c r="F783" s="8"/>
      <c r="G783" s="10"/>
      <c r="H783" s="10"/>
      <c r="I783" s="10"/>
    </row>
    <row r="784" spans="6:9" s="5" customFormat="1" ht="14.25">
      <c r="F784" s="8"/>
      <c r="G784" s="10"/>
      <c r="H784" s="10"/>
      <c r="I784" s="10"/>
    </row>
    <row r="785" spans="6:9" s="5" customFormat="1" ht="14.25">
      <c r="F785" s="8"/>
      <c r="G785" s="10"/>
      <c r="H785" s="10"/>
      <c r="I785" s="10"/>
    </row>
    <row r="786" spans="6:9" s="5" customFormat="1" ht="14.25">
      <c r="F786" s="8"/>
      <c r="G786" s="10"/>
      <c r="H786" s="10"/>
      <c r="I786" s="10"/>
    </row>
    <row r="787" spans="6:9" s="5" customFormat="1" ht="14.25">
      <c r="F787" s="8"/>
      <c r="G787" s="10"/>
      <c r="H787" s="10"/>
      <c r="I787" s="10"/>
    </row>
    <row r="788" spans="6:9" s="5" customFormat="1" ht="14.25">
      <c r="F788" s="8"/>
      <c r="G788" s="10"/>
      <c r="H788" s="10"/>
      <c r="I788" s="10"/>
    </row>
    <row r="789" spans="6:9" s="5" customFormat="1" ht="14.25">
      <c r="F789" s="8"/>
      <c r="G789" s="10"/>
      <c r="H789" s="10"/>
      <c r="I789" s="10"/>
    </row>
    <row r="790" spans="6:9" s="5" customFormat="1" ht="14.25">
      <c r="F790" s="8"/>
      <c r="G790" s="10"/>
      <c r="H790" s="10"/>
      <c r="I790" s="10"/>
    </row>
    <row r="791" spans="6:9" s="5" customFormat="1" ht="14.25">
      <c r="F791" s="8"/>
      <c r="G791" s="10"/>
      <c r="H791" s="10"/>
      <c r="I791" s="10"/>
    </row>
    <row r="792" spans="6:9" s="5" customFormat="1" ht="14.25">
      <c r="F792" s="8"/>
      <c r="G792" s="10"/>
      <c r="H792" s="10"/>
      <c r="I792" s="10"/>
    </row>
    <row r="793" spans="6:9" s="5" customFormat="1" ht="14.25">
      <c r="F793" s="8"/>
      <c r="G793" s="10"/>
      <c r="H793" s="10"/>
      <c r="I793" s="10"/>
    </row>
    <row r="794" spans="6:9" s="5" customFormat="1" ht="14.25">
      <c r="F794" s="8"/>
      <c r="G794" s="10"/>
      <c r="H794" s="10"/>
      <c r="I794" s="10"/>
    </row>
    <row r="795" spans="6:9" s="5" customFormat="1" ht="14.25">
      <c r="F795" s="8"/>
      <c r="G795" s="10"/>
      <c r="H795" s="10"/>
      <c r="I795" s="10"/>
    </row>
    <row r="796" spans="6:9" s="5" customFormat="1" ht="14.25">
      <c r="F796" s="8"/>
      <c r="G796" s="10"/>
      <c r="H796" s="10"/>
      <c r="I796" s="10"/>
    </row>
    <row r="797" spans="6:9" s="5" customFormat="1" ht="14.25">
      <c r="F797" s="8"/>
      <c r="G797" s="10"/>
      <c r="H797" s="10"/>
      <c r="I797" s="10"/>
    </row>
    <row r="798" spans="6:9" s="5" customFormat="1" ht="14.25">
      <c r="F798" s="8"/>
      <c r="G798" s="10"/>
      <c r="H798" s="10"/>
      <c r="I798" s="10"/>
    </row>
    <row r="799" spans="6:9" s="5" customFormat="1" ht="14.25">
      <c r="F799" s="8"/>
      <c r="G799" s="10"/>
      <c r="H799" s="10"/>
      <c r="I799" s="10"/>
    </row>
    <row r="800" spans="6:9" s="5" customFormat="1" ht="14.25">
      <c r="F800" s="8"/>
      <c r="G800" s="10"/>
      <c r="H800" s="10"/>
      <c r="I800" s="10"/>
    </row>
    <row r="801" spans="6:9" s="5" customFormat="1" ht="14.25">
      <c r="F801" s="8"/>
      <c r="G801" s="10"/>
      <c r="H801" s="10"/>
      <c r="I801" s="10"/>
    </row>
    <row r="802" spans="6:9" s="5" customFormat="1" ht="14.25">
      <c r="F802" s="8"/>
      <c r="G802" s="10"/>
      <c r="H802" s="10"/>
      <c r="I802" s="10"/>
    </row>
    <row r="803" spans="6:9" s="5" customFormat="1" ht="14.25">
      <c r="F803" s="8"/>
      <c r="G803" s="10"/>
      <c r="H803" s="10"/>
      <c r="I803" s="10"/>
    </row>
    <row r="804" spans="6:9" s="5" customFormat="1" ht="14.25">
      <c r="F804" s="8"/>
      <c r="G804" s="10"/>
      <c r="H804" s="10"/>
      <c r="I804" s="10"/>
    </row>
    <row r="805" spans="6:9" s="5" customFormat="1" ht="14.25">
      <c r="F805" s="8"/>
      <c r="G805" s="10"/>
      <c r="H805" s="10"/>
      <c r="I805" s="10"/>
    </row>
    <row r="806" spans="6:9" s="5" customFormat="1" ht="14.25">
      <c r="F806" s="8"/>
      <c r="G806" s="10"/>
      <c r="H806" s="10"/>
      <c r="I806" s="10"/>
    </row>
    <row r="807" spans="6:9" s="5" customFormat="1" ht="14.25">
      <c r="F807" s="8"/>
      <c r="G807" s="10"/>
      <c r="H807" s="10"/>
      <c r="I807" s="10"/>
    </row>
    <row r="808" spans="6:9" s="5" customFormat="1" ht="14.25">
      <c r="F808" s="8"/>
      <c r="G808" s="10"/>
      <c r="H808" s="10"/>
      <c r="I808" s="10"/>
    </row>
    <row r="809" spans="6:9" s="5" customFormat="1" ht="14.25">
      <c r="F809" s="8"/>
      <c r="G809" s="10"/>
      <c r="H809" s="10"/>
      <c r="I809" s="10"/>
    </row>
    <row r="810" spans="6:9" s="5" customFormat="1" ht="14.25">
      <c r="F810" s="8"/>
      <c r="G810" s="10"/>
      <c r="H810" s="10"/>
      <c r="I810" s="10"/>
    </row>
    <row r="811" spans="6:9" s="5" customFormat="1" ht="14.25">
      <c r="F811" s="8"/>
      <c r="G811" s="10"/>
      <c r="H811" s="10"/>
      <c r="I811" s="10"/>
    </row>
    <row r="812" spans="6:9" s="5" customFormat="1" ht="14.25">
      <c r="F812" s="8"/>
      <c r="G812" s="10"/>
      <c r="H812" s="10"/>
      <c r="I812" s="10"/>
    </row>
    <row r="813" spans="6:9" s="5" customFormat="1" ht="14.25">
      <c r="F813" s="8"/>
      <c r="G813" s="10"/>
      <c r="H813" s="10"/>
      <c r="I813" s="10"/>
    </row>
    <row r="814" spans="6:9" s="5" customFormat="1" ht="14.25">
      <c r="F814" s="8"/>
      <c r="G814" s="10"/>
      <c r="H814" s="10"/>
      <c r="I814" s="10"/>
    </row>
    <row r="815" spans="6:9" s="5" customFormat="1" ht="14.25">
      <c r="F815" s="8"/>
      <c r="G815" s="10"/>
      <c r="H815" s="10"/>
      <c r="I815" s="10"/>
    </row>
    <row r="816" spans="6:9" s="5" customFormat="1" ht="14.25">
      <c r="F816" s="8"/>
      <c r="G816" s="10"/>
      <c r="H816" s="10"/>
      <c r="I816" s="10"/>
    </row>
    <row r="817" spans="6:9" s="5" customFormat="1" ht="14.25">
      <c r="F817" s="8"/>
      <c r="G817" s="10"/>
      <c r="H817" s="10"/>
      <c r="I817" s="10"/>
    </row>
    <row r="818" spans="6:9" s="5" customFormat="1" ht="14.25">
      <c r="F818" s="8"/>
      <c r="G818" s="10"/>
      <c r="H818" s="10"/>
      <c r="I818" s="10"/>
    </row>
    <row r="819" spans="6:9" s="5" customFormat="1" ht="14.25">
      <c r="F819" s="8"/>
      <c r="G819" s="10"/>
      <c r="H819" s="10"/>
      <c r="I819" s="10"/>
    </row>
    <row r="820" spans="6:9" s="5" customFormat="1" ht="14.25">
      <c r="F820" s="8"/>
      <c r="G820" s="10"/>
      <c r="H820" s="10"/>
      <c r="I820" s="10"/>
    </row>
    <row r="821" spans="6:9" s="5" customFormat="1" ht="14.25">
      <c r="F821" s="8"/>
      <c r="G821" s="10"/>
      <c r="H821" s="10"/>
      <c r="I821" s="10"/>
    </row>
    <row r="822" spans="6:9" s="5" customFormat="1" ht="14.25">
      <c r="F822" s="8"/>
      <c r="G822" s="10"/>
      <c r="H822" s="10"/>
      <c r="I822" s="10"/>
    </row>
    <row r="823" spans="6:9" s="5" customFormat="1" ht="14.25">
      <c r="F823" s="8"/>
      <c r="G823" s="10"/>
      <c r="H823" s="10"/>
      <c r="I823" s="10"/>
    </row>
    <row r="824" spans="6:9" s="5" customFormat="1" ht="14.25">
      <c r="F824" s="8"/>
      <c r="G824" s="10"/>
      <c r="H824" s="10"/>
      <c r="I824" s="10"/>
    </row>
    <row r="825" spans="6:9" s="5" customFormat="1" ht="14.25">
      <c r="F825" s="8"/>
      <c r="G825" s="10"/>
      <c r="H825" s="10"/>
      <c r="I825" s="10"/>
    </row>
    <row r="826" spans="6:9" s="5" customFormat="1" ht="14.25">
      <c r="F826" s="8"/>
      <c r="G826" s="10"/>
      <c r="H826" s="10"/>
      <c r="I826" s="10"/>
    </row>
    <row r="827" spans="6:9" s="5" customFormat="1" ht="14.25">
      <c r="F827" s="8"/>
      <c r="G827" s="10"/>
      <c r="H827" s="10"/>
      <c r="I827" s="10"/>
    </row>
    <row r="828" spans="6:9" s="5" customFormat="1" ht="14.25">
      <c r="F828" s="8"/>
      <c r="G828" s="10"/>
      <c r="H828" s="10"/>
      <c r="I828" s="10"/>
    </row>
    <row r="829" spans="6:9" s="5" customFormat="1" ht="14.25">
      <c r="F829" s="8"/>
      <c r="G829" s="10"/>
      <c r="H829" s="10"/>
      <c r="I829" s="10"/>
    </row>
    <row r="830" spans="6:9" s="5" customFormat="1" ht="14.25">
      <c r="F830" s="8"/>
      <c r="G830" s="10"/>
      <c r="H830" s="10"/>
      <c r="I830" s="10"/>
    </row>
    <row r="831" spans="6:9" s="5" customFormat="1" ht="14.25">
      <c r="F831" s="8"/>
      <c r="G831" s="10"/>
      <c r="H831" s="10"/>
      <c r="I831" s="10"/>
    </row>
    <row r="832" spans="6:9" s="5" customFormat="1" ht="14.25">
      <c r="F832" s="8"/>
      <c r="G832" s="10"/>
      <c r="H832" s="10"/>
      <c r="I832" s="10"/>
    </row>
    <row r="833" spans="6:9" s="5" customFormat="1" ht="14.25">
      <c r="F833" s="8"/>
      <c r="G833" s="10"/>
      <c r="H833" s="10"/>
      <c r="I833" s="10"/>
    </row>
    <row r="834" spans="6:9" s="5" customFormat="1" ht="14.25">
      <c r="F834" s="8"/>
      <c r="G834" s="10"/>
      <c r="H834" s="10"/>
      <c r="I834" s="10"/>
    </row>
    <row r="835" spans="6:9" s="5" customFormat="1" ht="14.25">
      <c r="F835" s="8"/>
      <c r="G835" s="10"/>
      <c r="H835" s="10"/>
      <c r="I835" s="10"/>
    </row>
    <row r="836" spans="6:9" s="5" customFormat="1" ht="14.25">
      <c r="F836" s="8"/>
      <c r="G836" s="10"/>
      <c r="H836" s="10"/>
      <c r="I836" s="10"/>
    </row>
    <row r="837" spans="6:9" s="5" customFormat="1" ht="14.25">
      <c r="F837" s="8"/>
      <c r="G837" s="10"/>
      <c r="H837" s="10"/>
      <c r="I837" s="10"/>
    </row>
    <row r="838" spans="6:9" s="5" customFormat="1" ht="14.25">
      <c r="F838" s="8"/>
      <c r="G838" s="10"/>
      <c r="H838" s="10"/>
      <c r="I838" s="10"/>
    </row>
    <row r="839" spans="6:9" s="5" customFormat="1" ht="14.25">
      <c r="F839" s="8"/>
      <c r="G839" s="10"/>
      <c r="H839" s="10"/>
      <c r="I839" s="10"/>
    </row>
    <row r="840" spans="6:9" s="5" customFormat="1" ht="14.25">
      <c r="F840" s="8"/>
      <c r="G840" s="10"/>
      <c r="H840" s="10"/>
      <c r="I840" s="10"/>
    </row>
    <row r="841" spans="6:9" s="5" customFormat="1" ht="14.25">
      <c r="F841" s="8"/>
      <c r="G841" s="10"/>
      <c r="H841" s="10"/>
      <c r="I841" s="10"/>
    </row>
    <row r="842" spans="6:9" s="5" customFormat="1" ht="14.25">
      <c r="F842" s="8"/>
      <c r="G842" s="10"/>
      <c r="H842" s="10"/>
      <c r="I842" s="10"/>
    </row>
    <row r="843" spans="6:9" s="5" customFormat="1" ht="14.25">
      <c r="F843" s="8"/>
      <c r="G843" s="10"/>
      <c r="H843" s="10"/>
      <c r="I843" s="10"/>
    </row>
    <row r="844" spans="6:9" s="5" customFormat="1" ht="14.25">
      <c r="F844" s="8"/>
      <c r="G844" s="10"/>
      <c r="H844" s="10"/>
      <c r="I844" s="10"/>
    </row>
    <row r="845" spans="6:9" s="5" customFormat="1" ht="14.25">
      <c r="F845" s="8"/>
      <c r="G845" s="10"/>
      <c r="H845" s="10"/>
      <c r="I845" s="10"/>
    </row>
    <row r="846" spans="6:9" s="5" customFormat="1" ht="14.25">
      <c r="F846" s="8"/>
      <c r="G846" s="10"/>
      <c r="H846" s="10"/>
      <c r="I846" s="10"/>
    </row>
    <row r="847" spans="6:9" s="5" customFormat="1" ht="14.25">
      <c r="F847" s="8"/>
      <c r="G847" s="10"/>
      <c r="H847" s="10"/>
      <c r="I847" s="10"/>
    </row>
    <row r="848" spans="6:9" s="5" customFormat="1" ht="14.25">
      <c r="F848" s="8"/>
      <c r="G848" s="10"/>
      <c r="H848" s="10"/>
      <c r="I848" s="10"/>
    </row>
    <row r="849" spans="6:9" s="5" customFormat="1" ht="14.25">
      <c r="F849" s="8"/>
      <c r="G849" s="10"/>
      <c r="H849" s="10"/>
      <c r="I849" s="10"/>
    </row>
    <row r="850" spans="6:9" s="5" customFormat="1" ht="14.25">
      <c r="F850" s="8"/>
      <c r="G850" s="10"/>
      <c r="H850" s="10"/>
      <c r="I850" s="10"/>
    </row>
    <row r="851" spans="6:9" s="5" customFormat="1" ht="14.25">
      <c r="F851" s="8"/>
      <c r="G851" s="10"/>
      <c r="H851" s="10"/>
      <c r="I851" s="10"/>
    </row>
    <row r="852" spans="6:9" s="5" customFormat="1" ht="14.25">
      <c r="F852" s="8"/>
      <c r="G852" s="10"/>
      <c r="H852" s="10"/>
      <c r="I852" s="10"/>
    </row>
    <row r="853" spans="6:9" s="5" customFormat="1" ht="14.25">
      <c r="F853" s="8"/>
      <c r="G853" s="10"/>
      <c r="H853" s="10"/>
      <c r="I853" s="10"/>
    </row>
    <row r="854" spans="6:9" s="5" customFormat="1" ht="14.25">
      <c r="F854" s="8"/>
      <c r="G854" s="10"/>
      <c r="H854" s="10"/>
      <c r="I854" s="10"/>
    </row>
    <row r="855" spans="6:9" s="5" customFormat="1" ht="14.25">
      <c r="F855" s="8"/>
      <c r="G855" s="10"/>
      <c r="H855" s="10"/>
      <c r="I855" s="10"/>
    </row>
    <row r="856" spans="6:9" s="5" customFormat="1" ht="14.25">
      <c r="F856" s="8"/>
      <c r="G856" s="10"/>
      <c r="H856" s="10"/>
      <c r="I856" s="10"/>
    </row>
    <row r="857" spans="6:9" s="5" customFormat="1" ht="14.25">
      <c r="F857" s="8"/>
      <c r="G857" s="10"/>
      <c r="H857" s="568"/>
      <c r="I857" s="568"/>
    </row>
    <row r="858" spans="6:9" s="5" customFormat="1" ht="14.25">
      <c r="F858" s="8"/>
      <c r="G858" s="10"/>
      <c r="H858" s="568"/>
      <c r="I858" s="568"/>
    </row>
    <row r="859" spans="6:9" s="5" customFormat="1" ht="14.25">
      <c r="F859" s="8"/>
      <c r="G859" s="10"/>
      <c r="H859" s="568"/>
      <c r="I859" s="568"/>
    </row>
    <row r="860" spans="6:9" s="5" customFormat="1" ht="14.25">
      <c r="F860" s="8"/>
      <c r="G860" s="10"/>
      <c r="H860" s="568"/>
      <c r="I860" s="568"/>
    </row>
    <row r="861" spans="6:9" s="5" customFormat="1" ht="14.25">
      <c r="F861" s="8"/>
      <c r="G861" s="10"/>
      <c r="H861" s="568"/>
      <c r="I861" s="568"/>
    </row>
    <row r="862" spans="6:9" s="5" customFormat="1" ht="14.25">
      <c r="F862" s="8"/>
      <c r="G862" s="10"/>
      <c r="H862" s="568"/>
      <c r="I862" s="568"/>
    </row>
    <row r="863" spans="6:9" s="5" customFormat="1" ht="14.25">
      <c r="F863" s="8"/>
      <c r="G863" s="10"/>
      <c r="H863" s="568"/>
      <c r="I863" s="568"/>
    </row>
    <row r="864" spans="6:9" s="5" customFormat="1" ht="14.25">
      <c r="F864" s="8"/>
      <c r="G864" s="10"/>
      <c r="H864" s="568"/>
      <c r="I864" s="568"/>
    </row>
    <row r="865" spans="6:9" s="5" customFormat="1" ht="14.25">
      <c r="F865" s="8"/>
      <c r="G865" s="10"/>
      <c r="H865" s="568"/>
      <c r="I865" s="568"/>
    </row>
    <row r="866" spans="6:9" s="5" customFormat="1" ht="14.25">
      <c r="F866" s="8"/>
      <c r="G866" s="10"/>
      <c r="H866" s="568"/>
      <c r="I866" s="568"/>
    </row>
    <row r="867" spans="6:9" s="5" customFormat="1" ht="14.25">
      <c r="F867" s="8"/>
      <c r="G867" s="10"/>
      <c r="H867" s="568"/>
      <c r="I867" s="568"/>
    </row>
    <row r="868" spans="6:9" s="5" customFormat="1" ht="14.25">
      <c r="F868" s="8"/>
      <c r="G868" s="10"/>
      <c r="H868" s="568"/>
      <c r="I868" s="568"/>
    </row>
    <row r="869" spans="6:9" s="5" customFormat="1" ht="14.25">
      <c r="F869" s="8"/>
      <c r="G869" s="10"/>
      <c r="H869" s="568"/>
      <c r="I869" s="568"/>
    </row>
    <row r="870" spans="6:9" s="5" customFormat="1" ht="14.25">
      <c r="F870" s="8"/>
      <c r="G870" s="10"/>
      <c r="H870" s="568"/>
      <c r="I870" s="568"/>
    </row>
    <row r="871" spans="6:9" s="5" customFormat="1" ht="14.25">
      <c r="F871" s="8"/>
      <c r="G871" s="10"/>
      <c r="H871" s="568"/>
      <c r="I871" s="568"/>
    </row>
    <row r="872" spans="6:9" s="5" customFormat="1" ht="14.25">
      <c r="F872" s="8"/>
      <c r="G872" s="10"/>
      <c r="H872" s="568"/>
      <c r="I872" s="568"/>
    </row>
    <row r="873" spans="6:9" s="5" customFormat="1" ht="14.25">
      <c r="F873" s="8"/>
      <c r="G873" s="10"/>
      <c r="H873" s="568"/>
      <c r="I873" s="568"/>
    </row>
    <row r="874" spans="6:9" s="5" customFormat="1" ht="14.25">
      <c r="F874" s="8"/>
      <c r="G874" s="10"/>
      <c r="H874" s="568"/>
      <c r="I874" s="568"/>
    </row>
    <row r="875" spans="6:9" s="5" customFormat="1" ht="14.25">
      <c r="F875" s="8"/>
      <c r="G875" s="10"/>
      <c r="H875" s="568"/>
      <c r="I875" s="568"/>
    </row>
    <row r="876" spans="6:9" s="5" customFormat="1" ht="14.25">
      <c r="F876" s="8"/>
      <c r="G876" s="10"/>
      <c r="H876" s="568"/>
      <c r="I876" s="568"/>
    </row>
    <row r="877" spans="6:9" s="5" customFormat="1" ht="14.25">
      <c r="F877" s="8"/>
      <c r="G877" s="10"/>
      <c r="H877" s="568"/>
      <c r="I877" s="568"/>
    </row>
    <row r="878" spans="6:9" s="5" customFormat="1" ht="14.25">
      <c r="F878" s="8"/>
      <c r="G878" s="10"/>
      <c r="H878" s="568"/>
      <c r="I878" s="568"/>
    </row>
    <row r="879" spans="6:9" s="5" customFormat="1" ht="14.25">
      <c r="F879" s="8"/>
      <c r="G879" s="10"/>
      <c r="H879" s="568"/>
      <c r="I879" s="568"/>
    </row>
    <row r="880" spans="6:9" s="5" customFormat="1" ht="14.25">
      <c r="F880" s="8"/>
      <c r="G880" s="10"/>
      <c r="H880" s="568"/>
      <c r="I880" s="568"/>
    </row>
    <row r="881" spans="6:9" s="5" customFormat="1" ht="14.25">
      <c r="F881" s="8"/>
      <c r="G881" s="10"/>
      <c r="H881" s="568"/>
      <c r="I881" s="568"/>
    </row>
    <row r="882" spans="6:9" s="5" customFormat="1" ht="14.25">
      <c r="F882" s="8"/>
      <c r="G882" s="10"/>
      <c r="H882" s="568"/>
      <c r="I882" s="568"/>
    </row>
    <row r="883" spans="6:9" s="5" customFormat="1" ht="14.25">
      <c r="F883" s="8"/>
      <c r="G883" s="10"/>
      <c r="H883" s="568"/>
      <c r="I883" s="568"/>
    </row>
    <row r="884" spans="6:9" s="5" customFormat="1" ht="14.25">
      <c r="F884" s="8"/>
      <c r="G884" s="10"/>
      <c r="H884" s="568"/>
      <c r="I884" s="568"/>
    </row>
    <row r="885" spans="6:9" s="5" customFormat="1" ht="14.25">
      <c r="F885" s="8"/>
      <c r="G885" s="10"/>
      <c r="H885" s="568"/>
      <c r="I885" s="568"/>
    </row>
    <row r="886" spans="6:9" s="5" customFormat="1" ht="14.25">
      <c r="F886" s="8"/>
      <c r="G886" s="10"/>
      <c r="H886" s="568"/>
      <c r="I886" s="568"/>
    </row>
    <row r="887" spans="6:9" s="5" customFormat="1" ht="14.25">
      <c r="F887" s="8"/>
      <c r="G887" s="10"/>
      <c r="H887" s="568"/>
      <c r="I887" s="568"/>
    </row>
    <row r="888" spans="6:9" s="5" customFormat="1" ht="14.25">
      <c r="F888" s="8"/>
      <c r="G888" s="10"/>
      <c r="H888" s="568"/>
      <c r="I888" s="568"/>
    </row>
    <row r="889" spans="6:9" s="5" customFormat="1" ht="14.25">
      <c r="F889" s="8"/>
      <c r="G889" s="10"/>
      <c r="H889" s="568"/>
      <c r="I889" s="568"/>
    </row>
    <row r="890" spans="6:9" s="5" customFormat="1" ht="14.25">
      <c r="F890" s="8"/>
      <c r="G890" s="10"/>
      <c r="H890" s="568"/>
      <c r="I890" s="568"/>
    </row>
    <row r="891" spans="6:9" s="5" customFormat="1" ht="14.25">
      <c r="F891" s="8"/>
      <c r="G891" s="10"/>
      <c r="H891" s="568"/>
      <c r="I891" s="568"/>
    </row>
    <row r="892" spans="6:9" s="5" customFormat="1" ht="14.25">
      <c r="F892" s="8"/>
      <c r="G892" s="10"/>
      <c r="H892" s="568"/>
      <c r="I892" s="568"/>
    </row>
    <row r="893" spans="6:9" s="5" customFormat="1" ht="14.25">
      <c r="F893" s="8"/>
      <c r="G893" s="10"/>
      <c r="H893" s="568"/>
      <c r="I893" s="568"/>
    </row>
    <row r="894" spans="6:9" s="5" customFormat="1" ht="14.25">
      <c r="F894" s="8"/>
      <c r="G894" s="10"/>
      <c r="H894" s="568"/>
      <c r="I894" s="568"/>
    </row>
    <row r="895" spans="6:9" s="5" customFormat="1" ht="14.25">
      <c r="F895" s="8"/>
      <c r="G895" s="10"/>
      <c r="H895" s="568"/>
      <c r="I895" s="568"/>
    </row>
    <row r="896" spans="6:9" s="5" customFormat="1" ht="14.25">
      <c r="F896" s="8"/>
      <c r="G896" s="10"/>
      <c r="H896" s="568"/>
      <c r="I896" s="568"/>
    </row>
    <row r="897" spans="6:9" s="5" customFormat="1" ht="14.25">
      <c r="F897" s="8"/>
      <c r="G897" s="10"/>
      <c r="H897" s="568"/>
      <c r="I897" s="568"/>
    </row>
    <row r="898" spans="6:9" s="5" customFormat="1" ht="14.25">
      <c r="F898" s="8"/>
      <c r="G898" s="10"/>
      <c r="H898" s="568"/>
      <c r="I898" s="568"/>
    </row>
    <row r="899" spans="6:9" s="5" customFormat="1" ht="14.25">
      <c r="F899" s="8"/>
      <c r="G899" s="10"/>
      <c r="H899" s="568"/>
      <c r="I899" s="568"/>
    </row>
    <row r="900" spans="6:9" s="5" customFormat="1" ht="14.25">
      <c r="F900" s="8"/>
      <c r="G900" s="10"/>
      <c r="H900" s="568"/>
      <c r="I900" s="568"/>
    </row>
    <row r="901" spans="6:9" s="5" customFormat="1" ht="14.25">
      <c r="F901" s="8"/>
      <c r="G901" s="10"/>
      <c r="H901" s="568"/>
      <c r="I901" s="568"/>
    </row>
    <row r="902" spans="6:9" s="5" customFormat="1" ht="14.25">
      <c r="F902" s="8"/>
      <c r="G902" s="10"/>
      <c r="H902" s="568"/>
      <c r="I902" s="568"/>
    </row>
    <row r="903" spans="6:9" s="5" customFormat="1" ht="14.25">
      <c r="F903" s="8"/>
      <c r="G903" s="10"/>
      <c r="H903" s="568"/>
      <c r="I903" s="568"/>
    </row>
    <row r="904" spans="6:9" s="5" customFormat="1" ht="14.25">
      <c r="F904" s="8"/>
      <c r="G904" s="10"/>
      <c r="H904" s="568"/>
      <c r="I904" s="568"/>
    </row>
    <row r="905" spans="6:9" s="5" customFormat="1" ht="14.25">
      <c r="F905" s="8"/>
      <c r="G905" s="10"/>
      <c r="H905" s="568"/>
      <c r="I905" s="568"/>
    </row>
    <row r="906" spans="6:9" s="5" customFormat="1" ht="14.25">
      <c r="F906" s="8"/>
      <c r="G906" s="10"/>
      <c r="H906" s="568"/>
      <c r="I906" s="568"/>
    </row>
    <row r="907" spans="6:9" s="5" customFormat="1" ht="14.25">
      <c r="F907" s="8"/>
      <c r="G907" s="10"/>
      <c r="H907" s="568"/>
      <c r="I907" s="568"/>
    </row>
    <row r="908" spans="6:9" s="5" customFormat="1" ht="14.25">
      <c r="F908" s="8"/>
      <c r="G908" s="10"/>
      <c r="H908" s="568"/>
      <c r="I908" s="568"/>
    </row>
    <row r="909" spans="6:9" s="5" customFormat="1" ht="14.25">
      <c r="F909" s="8"/>
      <c r="G909" s="10"/>
      <c r="H909" s="568"/>
      <c r="I909" s="568"/>
    </row>
    <row r="910" spans="6:9" s="5" customFormat="1" ht="14.25">
      <c r="F910" s="8"/>
      <c r="G910" s="10"/>
      <c r="H910" s="568"/>
      <c r="I910" s="568"/>
    </row>
    <row r="911" spans="6:9" s="5" customFormat="1" ht="14.25">
      <c r="F911" s="8"/>
      <c r="G911" s="10"/>
      <c r="H911" s="568"/>
      <c r="I911" s="568"/>
    </row>
    <row r="912" spans="6:9" s="5" customFormat="1" ht="14.25">
      <c r="F912" s="8"/>
      <c r="G912" s="10"/>
      <c r="H912" s="568"/>
      <c r="I912" s="568"/>
    </row>
    <row r="913" spans="6:9" s="5" customFormat="1" ht="14.25">
      <c r="F913" s="8"/>
      <c r="G913" s="10"/>
      <c r="H913" s="568"/>
      <c r="I913" s="568"/>
    </row>
    <row r="914" spans="6:9" s="5" customFormat="1" ht="14.25">
      <c r="F914" s="8"/>
      <c r="G914" s="10"/>
      <c r="H914" s="568"/>
      <c r="I914" s="568"/>
    </row>
    <row r="915" spans="6:9" s="5" customFormat="1" ht="14.25">
      <c r="F915" s="8"/>
      <c r="G915" s="10"/>
      <c r="H915" s="568"/>
      <c r="I915" s="568"/>
    </row>
    <row r="916" spans="6:9" s="5" customFormat="1" ht="14.25">
      <c r="F916" s="8"/>
      <c r="G916" s="10"/>
      <c r="H916" s="568"/>
      <c r="I916" s="568"/>
    </row>
    <row r="917" spans="6:9" s="5" customFormat="1" ht="14.25">
      <c r="F917" s="8"/>
      <c r="G917" s="10"/>
      <c r="H917" s="568"/>
      <c r="I917" s="568"/>
    </row>
    <row r="918" spans="6:9" s="5" customFormat="1" ht="14.25">
      <c r="F918" s="8"/>
      <c r="G918" s="10"/>
      <c r="H918" s="568"/>
      <c r="I918" s="568"/>
    </row>
    <row r="919" spans="6:9" s="5" customFormat="1" ht="14.25">
      <c r="F919" s="8"/>
      <c r="G919" s="10"/>
      <c r="H919" s="568"/>
      <c r="I919" s="568"/>
    </row>
    <row r="920" spans="6:9" s="5" customFormat="1" ht="14.25">
      <c r="F920" s="8"/>
      <c r="G920" s="10"/>
      <c r="H920" s="568"/>
      <c r="I920" s="568"/>
    </row>
    <row r="921" spans="6:9" s="5" customFormat="1" ht="14.25">
      <c r="F921" s="8"/>
      <c r="G921" s="10"/>
      <c r="H921" s="568"/>
      <c r="I921" s="568"/>
    </row>
    <row r="922" spans="6:9" s="5" customFormat="1" ht="14.25">
      <c r="F922" s="8"/>
      <c r="G922" s="10"/>
      <c r="H922" s="568"/>
      <c r="I922" s="568"/>
    </row>
    <row r="923" spans="6:9" s="5" customFormat="1" ht="14.25">
      <c r="F923" s="8"/>
      <c r="G923" s="10"/>
      <c r="H923" s="568"/>
      <c r="I923" s="568"/>
    </row>
    <row r="924" spans="6:9" s="5" customFormat="1" ht="14.25">
      <c r="F924" s="8"/>
      <c r="G924" s="10"/>
      <c r="H924" s="568"/>
      <c r="I924" s="568"/>
    </row>
    <row r="925" spans="6:9" s="5" customFormat="1" ht="14.25">
      <c r="F925" s="8"/>
      <c r="G925" s="10"/>
      <c r="H925" s="568"/>
      <c r="I925" s="568"/>
    </row>
    <row r="926" spans="6:9" s="5" customFormat="1" ht="14.25">
      <c r="F926" s="8"/>
      <c r="G926" s="10"/>
      <c r="H926" s="568"/>
      <c r="I926" s="568"/>
    </row>
    <row r="927" spans="6:9" s="5" customFormat="1" ht="14.25">
      <c r="F927" s="8"/>
      <c r="G927" s="10"/>
      <c r="H927" s="568"/>
      <c r="I927" s="568"/>
    </row>
    <row r="928" spans="6:9" s="5" customFormat="1" ht="14.25">
      <c r="F928" s="8"/>
      <c r="G928" s="10"/>
      <c r="H928" s="568"/>
      <c r="I928" s="568"/>
    </row>
    <row r="929" spans="6:9" s="5" customFormat="1" ht="14.25">
      <c r="F929" s="8"/>
      <c r="G929" s="10"/>
      <c r="H929" s="568"/>
      <c r="I929" s="568"/>
    </row>
    <row r="930" spans="6:9" s="5" customFormat="1" ht="14.25">
      <c r="F930" s="8"/>
      <c r="G930" s="10"/>
      <c r="H930" s="568"/>
      <c r="I930" s="568"/>
    </row>
    <row r="931" spans="6:9" s="5" customFormat="1" ht="14.25">
      <c r="F931" s="8"/>
      <c r="G931" s="10"/>
      <c r="H931" s="568"/>
      <c r="I931" s="568"/>
    </row>
    <row r="932" spans="6:9" s="5" customFormat="1" ht="14.25">
      <c r="F932" s="8"/>
      <c r="G932" s="10"/>
      <c r="H932" s="568"/>
      <c r="I932" s="568"/>
    </row>
    <row r="933" spans="6:9" s="5" customFormat="1" ht="14.25">
      <c r="F933" s="8"/>
      <c r="G933" s="10"/>
      <c r="H933" s="568"/>
      <c r="I933" s="568"/>
    </row>
    <row r="934" spans="6:9" s="5" customFormat="1" ht="14.25">
      <c r="F934" s="8"/>
      <c r="G934" s="10"/>
      <c r="H934" s="568"/>
      <c r="I934" s="568"/>
    </row>
    <row r="935" spans="6:9" s="5" customFormat="1" ht="14.25">
      <c r="F935" s="8"/>
      <c r="G935" s="10"/>
      <c r="H935" s="568"/>
      <c r="I935" s="568"/>
    </row>
    <row r="936" spans="6:9" s="5" customFormat="1" ht="14.25">
      <c r="F936" s="8"/>
      <c r="G936" s="10"/>
      <c r="H936" s="568"/>
      <c r="I936" s="568"/>
    </row>
    <row r="937" spans="6:9" s="5" customFormat="1" ht="14.25">
      <c r="F937" s="8"/>
      <c r="G937" s="10"/>
      <c r="H937" s="568"/>
      <c r="I937" s="568"/>
    </row>
    <row r="938" spans="6:9" s="5" customFormat="1" ht="14.25">
      <c r="F938" s="8"/>
      <c r="G938" s="10"/>
      <c r="H938" s="568"/>
      <c r="I938" s="568"/>
    </row>
    <row r="939" spans="6:9" s="5" customFormat="1" ht="14.25">
      <c r="F939" s="8"/>
      <c r="G939" s="10"/>
      <c r="H939" s="568"/>
      <c r="I939" s="568"/>
    </row>
    <row r="940" spans="6:9" s="5" customFormat="1" ht="14.25">
      <c r="F940" s="8"/>
      <c r="G940" s="10"/>
      <c r="H940" s="568"/>
      <c r="I940" s="568"/>
    </row>
    <row r="941" spans="6:9" s="5" customFormat="1" ht="14.25">
      <c r="F941" s="8"/>
      <c r="G941" s="10"/>
      <c r="H941" s="568"/>
      <c r="I941" s="568"/>
    </row>
    <row r="942" spans="6:9" s="5" customFormat="1" ht="14.25">
      <c r="F942" s="8"/>
      <c r="G942" s="10"/>
      <c r="H942" s="568"/>
      <c r="I942" s="568"/>
    </row>
    <row r="943" spans="6:9" s="5" customFormat="1" ht="14.25">
      <c r="F943" s="8"/>
      <c r="G943" s="10"/>
      <c r="H943" s="568"/>
      <c r="I943" s="568"/>
    </row>
    <row r="944" spans="6:9" s="5" customFormat="1" ht="14.25">
      <c r="F944" s="8"/>
      <c r="G944" s="10"/>
      <c r="H944" s="568"/>
      <c r="I944" s="568"/>
    </row>
    <row r="945" spans="6:9" s="5" customFormat="1" ht="14.25">
      <c r="F945" s="8"/>
      <c r="G945" s="10"/>
      <c r="H945" s="568"/>
      <c r="I945" s="568"/>
    </row>
    <row r="946" spans="6:9" s="5" customFormat="1" ht="14.25">
      <c r="F946" s="8"/>
      <c r="G946" s="10"/>
      <c r="H946" s="568"/>
      <c r="I946" s="568"/>
    </row>
    <row r="947" spans="6:9" s="5" customFormat="1" ht="14.25">
      <c r="F947" s="8"/>
      <c r="G947" s="10"/>
      <c r="H947" s="568"/>
      <c r="I947" s="568"/>
    </row>
    <row r="948" spans="6:9" s="5" customFormat="1" ht="14.25">
      <c r="F948" s="8"/>
      <c r="G948" s="10"/>
      <c r="H948" s="568"/>
      <c r="I948" s="568"/>
    </row>
    <row r="949" spans="6:9" s="5" customFormat="1" ht="14.25">
      <c r="F949" s="8"/>
      <c r="G949" s="10"/>
      <c r="H949" s="568"/>
      <c r="I949" s="568"/>
    </row>
    <row r="950" spans="6:9" s="5" customFormat="1" ht="14.25">
      <c r="F950" s="8"/>
      <c r="G950" s="10"/>
      <c r="H950" s="568"/>
      <c r="I950" s="568"/>
    </row>
    <row r="951" spans="6:9" s="5" customFormat="1" ht="14.25">
      <c r="F951" s="8"/>
      <c r="G951" s="10"/>
      <c r="H951" s="568"/>
      <c r="I951" s="568"/>
    </row>
    <row r="952" spans="6:9" s="5" customFormat="1" ht="14.25">
      <c r="F952" s="8"/>
      <c r="G952" s="10"/>
      <c r="H952" s="568"/>
      <c r="I952" s="568"/>
    </row>
    <row r="953" spans="6:9" s="5" customFormat="1" ht="14.25">
      <c r="F953" s="8"/>
      <c r="G953" s="10"/>
      <c r="H953" s="568"/>
      <c r="I953" s="568"/>
    </row>
    <row r="954" spans="6:9" s="5" customFormat="1" ht="14.25">
      <c r="F954" s="8"/>
      <c r="G954" s="10"/>
      <c r="H954" s="568"/>
      <c r="I954" s="568"/>
    </row>
    <row r="955" spans="6:9" s="5" customFormat="1" ht="14.25">
      <c r="F955" s="8"/>
      <c r="G955" s="10"/>
      <c r="H955" s="568"/>
      <c r="I955" s="568"/>
    </row>
    <row r="956" spans="6:9" s="5" customFormat="1" ht="14.25">
      <c r="F956" s="8"/>
      <c r="G956" s="10"/>
      <c r="H956" s="568"/>
      <c r="I956" s="568"/>
    </row>
    <row r="957" spans="6:9" s="5" customFormat="1" ht="14.25">
      <c r="F957" s="8"/>
      <c r="G957" s="10"/>
      <c r="H957" s="568"/>
      <c r="I957" s="568"/>
    </row>
    <row r="958" spans="6:9" s="5" customFormat="1" ht="14.25">
      <c r="F958" s="8"/>
      <c r="G958" s="10"/>
      <c r="H958" s="568"/>
      <c r="I958" s="568"/>
    </row>
    <row r="959" spans="6:9" s="5" customFormat="1" ht="14.25">
      <c r="F959" s="8"/>
      <c r="G959" s="10"/>
      <c r="H959" s="568"/>
      <c r="I959" s="568"/>
    </row>
    <row r="960" spans="6:9" s="5" customFormat="1" ht="14.25">
      <c r="F960" s="8"/>
      <c r="G960" s="10"/>
      <c r="H960" s="568"/>
      <c r="I960" s="568"/>
    </row>
    <row r="961" spans="6:9" s="5" customFormat="1" ht="14.25">
      <c r="F961" s="8"/>
      <c r="G961" s="10"/>
      <c r="H961" s="568"/>
      <c r="I961" s="568"/>
    </row>
    <row r="962" spans="6:9" s="5" customFormat="1" ht="14.25">
      <c r="F962" s="8"/>
      <c r="G962" s="10"/>
      <c r="H962" s="568"/>
      <c r="I962" s="568"/>
    </row>
    <row r="963" spans="6:9" s="5" customFormat="1" ht="14.25">
      <c r="F963" s="8"/>
      <c r="G963" s="10"/>
      <c r="H963" s="568"/>
      <c r="I963" s="568"/>
    </row>
    <row r="964" spans="6:9" s="5" customFormat="1" ht="14.25">
      <c r="F964" s="8"/>
      <c r="G964" s="10"/>
      <c r="H964" s="568"/>
      <c r="I964" s="568"/>
    </row>
    <row r="965" spans="6:9" s="5" customFormat="1" ht="14.25">
      <c r="F965" s="8"/>
      <c r="G965" s="10"/>
      <c r="H965" s="568"/>
      <c r="I965" s="568"/>
    </row>
    <row r="966" spans="6:9" s="5" customFormat="1" ht="14.25">
      <c r="F966" s="8"/>
      <c r="G966" s="10"/>
      <c r="H966" s="568"/>
      <c r="I966" s="568"/>
    </row>
    <row r="967" spans="6:9" s="5" customFormat="1" ht="14.25">
      <c r="F967" s="8"/>
      <c r="G967" s="10"/>
      <c r="H967" s="568"/>
      <c r="I967" s="568"/>
    </row>
    <row r="968" spans="6:9" s="5" customFormat="1" ht="14.25">
      <c r="F968" s="8"/>
      <c r="G968" s="10"/>
      <c r="H968" s="568"/>
      <c r="I968" s="568"/>
    </row>
    <row r="969" spans="6:9" s="5" customFormat="1" ht="14.25">
      <c r="F969" s="8"/>
      <c r="G969" s="10"/>
      <c r="H969" s="568"/>
      <c r="I969" s="568"/>
    </row>
    <row r="970" spans="6:9" s="5" customFormat="1" ht="14.25">
      <c r="F970" s="8"/>
      <c r="G970" s="10"/>
      <c r="H970" s="568"/>
      <c r="I970" s="568"/>
    </row>
    <row r="971" spans="6:9" s="5" customFormat="1" ht="14.25">
      <c r="F971" s="8"/>
      <c r="G971" s="10"/>
      <c r="H971" s="568"/>
      <c r="I971" s="568"/>
    </row>
    <row r="972" spans="6:9" s="5" customFormat="1" ht="14.25">
      <c r="F972" s="8"/>
      <c r="G972" s="10"/>
      <c r="H972" s="568"/>
      <c r="I972" s="568"/>
    </row>
    <row r="973" spans="6:9" s="5" customFormat="1" ht="14.25">
      <c r="F973" s="8"/>
      <c r="G973" s="10"/>
      <c r="H973" s="568"/>
      <c r="I973" s="568"/>
    </row>
    <row r="974" spans="6:9" s="5" customFormat="1" ht="14.25">
      <c r="F974" s="8"/>
      <c r="G974" s="10"/>
      <c r="H974" s="568"/>
      <c r="I974" s="568"/>
    </row>
    <row r="975" spans="6:9" s="5" customFormat="1" ht="14.25">
      <c r="F975" s="8"/>
      <c r="G975" s="10"/>
      <c r="H975" s="568"/>
      <c r="I975" s="568"/>
    </row>
    <row r="976" spans="6:9" s="5" customFormat="1" ht="14.25">
      <c r="F976" s="8"/>
      <c r="G976" s="10"/>
      <c r="H976" s="568"/>
      <c r="I976" s="568"/>
    </row>
    <row r="977" spans="6:9" s="5" customFormat="1" ht="14.25">
      <c r="F977" s="8"/>
      <c r="G977" s="10"/>
      <c r="H977" s="568"/>
      <c r="I977" s="568"/>
    </row>
    <row r="978" spans="6:9" s="5" customFormat="1" ht="14.25">
      <c r="F978" s="8"/>
      <c r="G978" s="10"/>
      <c r="H978" s="568"/>
      <c r="I978" s="568"/>
    </row>
    <row r="979" spans="6:9" s="5" customFormat="1" ht="14.25">
      <c r="F979" s="8"/>
      <c r="G979" s="10"/>
      <c r="H979" s="568"/>
      <c r="I979" s="568"/>
    </row>
    <row r="980" spans="6:9" s="5" customFormat="1" ht="14.25">
      <c r="F980" s="8"/>
      <c r="G980" s="10"/>
      <c r="H980" s="568"/>
      <c r="I980" s="568"/>
    </row>
    <row r="981" spans="6:9" s="5" customFormat="1" ht="14.25">
      <c r="F981" s="8"/>
      <c r="G981" s="10"/>
      <c r="H981" s="568"/>
      <c r="I981" s="568"/>
    </row>
    <row r="982" spans="6:9" s="5" customFormat="1" ht="14.25">
      <c r="F982" s="8"/>
      <c r="G982" s="10"/>
      <c r="H982" s="568"/>
      <c r="I982" s="568"/>
    </row>
    <row r="983" spans="6:9" s="5" customFormat="1" ht="14.25">
      <c r="F983" s="8"/>
      <c r="G983" s="10"/>
      <c r="H983" s="568"/>
      <c r="I983" s="568"/>
    </row>
    <row r="984" spans="6:9" s="5" customFormat="1" ht="14.25">
      <c r="F984" s="8"/>
      <c r="G984" s="10"/>
      <c r="H984" s="568"/>
      <c r="I984" s="568"/>
    </row>
    <row r="985" spans="6:9" s="5" customFormat="1" ht="14.25">
      <c r="F985" s="8"/>
      <c r="G985" s="10"/>
      <c r="H985" s="568"/>
      <c r="I985" s="568"/>
    </row>
    <row r="986" spans="6:9" s="5" customFormat="1" ht="14.25">
      <c r="F986" s="8"/>
      <c r="G986" s="10"/>
      <c r="H986" s="568"/>
      <c r="I986" s="568"/>
    </row>
    <row r="987" spans="6:9" s="5" customFormat="1" ht="14.25">
      <c r="F987" s="8"/>
      <c r="G987" s="10"/>
      <c r="H987" s="568"/>
      <c r="I987" s="568"/>
    </row>
    <row r="988" spans="6:9" s="5" customFormat="1" ht="14.25">
      <c r="F988" s="8"/>
      <c r="G988" s="10"/>
      <c r="H988" s="568"/>
      <c r="I988" s="568"/>
    </row>
    <row r="989" spans="6:9" s="5" customFormat="1" ht="14.25">
      <c r="F989" s="8"/>
      <c r="G989" s="10"/>
      <c r="H989" s="568"/>
      <c r="I989" s="568"/>
    </row>
    <row r="990" spans="6:9" s="5" customFormat="1" ht="14.25">
      <c r="F990" s="8"/>
      <c r="G990" s="10"/>
      <c r="H990" s="568"/>
      <c r="I990" s="568"/>
    </row>
    <row r="991" spans="6:9" s="5" customFormat="1" ht="14.25">
      <c r="F991" s="8"/>
      <c r="G991" s="10"/>
      <c r="H991" s="568"/>
      <c r="I991" s="568"/>
    </row>
    <row r="992" spans="6:9" s="5" customFormat="1" ht="14.25">
      <c r="F992" s="8"/>
      <c r="G992" s="10"/>
      <c r="H992" s="568"/>
      <c r="I992" s="568"/>
    </row>
    <row r="993" spans="6:9" s="5" customFormat="1" ht="14.25">
      <c r="F993" s="8"/>
      <c r="G993" s="10"/>
      <c r="H993" s="568"/>
      <c r="I993" s="568"/>
    </row>
    <row r="994" spans="6:9" s="5" customFormat="1" ht="14.25">
      <c r="F994" s="8"/>
      <c r="G994" s="10"/>
      <c r="H994" s="568"/>
      <c r="I994" s="568"/>
    </row>
    <row r="995" spans="6:9" s="5" customFormat="1" ht="14.25">
      <c r="F995" s="8"/>
      <c r="G995" s="10"/>
      <c r="H995" s="568"/>
      <c r="I995" s="568"/>
    </row>
    <row r="996" spans="6:9" s="5" customFormat="1" ht="14.25">
      <c r="F996" s="8"/>
      <c r="G996" s="10"/>
      <c r="H996" s="568"/>
      <c r="I996" s="568"/>
    </row>
    <row r="997" spans="6:9" s="5" customFormat="1" ht="14.25">
      <c r="F997" s="8"/>
      <c r="G997" s="10"/>
      <c r="H997" s="568"/>
      <c r="I997" s="568"/>
    </row>
    <row r="998" spans="6:9" s="5" customFormat="1" ht="14.25">
      <c r="F998" s="8"/>
      <c r="G998" s="10"/>
      <c r="H998" s="568"/>
      <c r="I998" s="568"/>
    </row>
    <row r="999" spans="6:9" s="5" customFormat="1" ht="14.25">
      <c r="F999" s="8"/>
      <c r="G999" s="10"/>
      <c r="H999" s="568"/>
      <c r="I999" s="568"/>
    </row>
    <row r="1000" spans="6:9" s="5" customFormat="1" ht="14.25">
      <c r="F1000" s="8"/>
      <c r="G1000" s="10"/>
      <c r="H1000" s="568"/>
      <c r="I1000" s="568"/>
    </row>
    <row r="1001" spans="6:9" s="5" customFormat="1" ht="14.25">
      <c r="F1001" s="8"/>
      <c r="G1001" s="10"/>
      <c r="H1001" s="568"/>
      <c r="I1001" s="568"/>
    </row>
    <row r="1002" spans="6:9" s="5" customFormat="1" ht="14.25">
      <c r="F1002" s="8"/>
      <c r="G1002" s="10"/>
      <c r="H1002" s="568"/>
      <c r="I1002" s="568"/>
    </row>
    <row r="1003" spans="6:9" s="5" customFormat="1" ht="14.25">
      <c r="F1003" s="8"/>
      <c r="G1003" s="10"/>
      <c r="H1003" s="568"/>
      <c r="I1003" s="568"/>
    </row>
    <row r="1004" spans="6:9" s="5" customFormat="1" ht="14.25">
      <c r="F1004" s="8"/>
      <c r="G1004" s="10"/>
      <c r="H1004" s="568"/>
      <c r="I1004" s="568"/>
    </row>
    <row r="1005" spans="6:9" s="5" customFormat="1" ht="14.25">
      <c r="F1005" s="8"/>
      <c r="G1005" s="10"/>
      <c r="H1005" s="568"/>
      <c r="I1005" s="568"/>
    </row>
    <row r="1006" spans="6:9" s="5" customFormat="1" ht="14.25">
      <c r="F1006" s="8"/>
      <c r="G1006" s="10"/>
      <c r="H1006" s="568"/>
      <c r="I1006" s="568"/>
    </row>
    <row r="1007" spans="6:9" s="5" customFormat="1" ht="14.25">
      <c r="F1007" s="8"/>
      <c r="G1007" s="10"/>
      <c r="H1007" s="568"/>
      <c r="I1007" s="568"/>
    </row>
    <row r="1008" spans="6:9" s="5" customFormat="1" ht="14.25">
      <c r="F1008" s="8"/>
      <c r="G1008" s="10"/>
      <c r="H1008" s="568"/>
      <c r="I1008" s="568"/>
    </row>
    <row r="1009" spans="6:9" s="5" customFormat="1" ht="14.25">
      <c r="F1009" s="8"/>
      <c r="G1009" s="10"/>
      <c r="H1009" s="568"/>
      <c r="I1009" s="568"/>
    </row>
    <row r="1010" spans="6:9" s="5" customFormat="1" ht="14.25">
      <c r="F1010" s="8"/>
      <c r="G1010" s="10"/>
      <c r="H1010" s="568"/>
      <c r="I1010" s="568"/>
    </row>
    <row r="1011" spans="6:9" s="5" customFormat="1" ht="14.25">
      <c r="F1011" s="8"/>
      <c r="G1011" s="10"/>
      <c r="H1011" s="568"/>
      <c r="I1011" s="568"/>
    </row>
    <row r="1012" spans="6:9" s="5" customFormat="1" ht="14.25">
      <c r="F1012" s="8"/>
      <c r="G1012" s="10"/>
      <c r="H1012" s="568"/>
      <c r="I1012" s="568"/>
    </row>
    <row r="1013" spans="6:9" s="5" customFormat="1" ht="14.25">
      <c r="F1013" s="8"/>
      <c r="G1013" s="10"/>
      <c r="H1013" s="568"/>
      <c r="I1013" s="568"/>
    </row>
    <row r="1014" spans="6:9" s="5" customFormat="1" ht="14.25">
      <c r="F1014" s="8"/>
      <c r="G1014" s="10"/>
      <c r="H1014" s="568"/>
      <c r="I1014" s="568"/>
    </row>
    <row r="1015" spans="6:9" s="5" customFormat="1" ht="14.25">
      <c r="F1015" s="8"/>
      <c r="G1015" s="10"/>
      <c r="H1015" s="568"/>
      <c r="I1015" s="568"/>
    </row>
    <row r="1016" spans="6:9" s="5" customFormat="1" ht="14.25">
      <c r="F1016" s="8"/>
      <c r="G1016" s="10"/>
      <c r="H1016" s="568"/>
      <c r="I1016" s="568"/>
    </row>
    <row r="1017" spans="6:9" s="5" customFormat="1" ht="14.25">
      <c r="F1017" s="8"/>
      <c r="G1017" s="10"/>
      <c r="H1017" s="568"/>
      <c r="I1017" s="568"/>
    </row>
    <row r="1018" spans="6:9" s="5" customFormat="1" ht="14.25">
      <c r="F1018" s="8"/>
      <c r="G1018" s="10"/>
      <c r="H1018" s="568"/>
      <c r="I1018" s="568"/>
    </row>
    <row r="1019" spans="6:9" s="5" customFormat="1" ht="14.25">
      <c r="F1019" s="8"/>
      <c r="G1019" s="10"/>
      <c r="H1019" s="568"/>
      <c r="I1019" s="568"/>
    </row>
    <row r="1020" spans="6:9" s="5" customFormat="1" ht="14.25">
      <c r="F1020" s="8"/>
      <c r="G1020" s="10"/>
      <c r="H1020" s="568"/>
      <c r="I1020" s="568"/>
    </row>
    <row r="1021" spans="6:9" s="5" customFormat="1" ht="14.25">
      <c r="F1021" s="8"/>
      <c r="G1021" s="10"/>
      <c r="H1021" s="568"/>
      <c r="I1021" s="568"/>
    </row>
    <row r="1022" spans="6:9" s="5" customFormat="1" ht="14.25">
      <c r="F1022" s="8"/>
      <c r="G1022" s="10"/>
      <c r="H1022" s="568"/>
      <c r="I1022" s="568"/>
    </row>
    <row r="1023" spans="6:9" s="5" customFormat="1" ht="14.25">
      <c r="F1023" s="8"/>
      <c r="G1023" s="10"/>
      <c r="H1023" s="568"/>
      <c r="I1023" s="568"/>
    </row>
    <row r="1024" spans="6:9" s="5" customFormat="1" ht="14.25">
      <c r="F1024" s="8"/>
      <c r="G1024" s="10"/>
      <c r="H1024" s="568"/>
      <c r="I1024" s="568"/>
    </row>
    <row r="1025" spans="6:9" s="5" customFormat="1" ht="14.25">
      <c r="F1025" s="8"/>
      <c r="G1025" s="10"/>
      <c r="H1025" s="568"/>
      <c r="I1025" s="568"/>
    </row>
    <row r="1026" spans="6:9" s="5" customFormat="1" ht="14.25">
      <c r="F1026" s="8"/>
      <c r="G1026" s="10"/>
      <c r="H1026" s="568"/>
      <c r="I1026" s="568"/>
    </row>
    <row r="1027" spans="6:9" s="5" customFormat="1" ht="14.25">
      <c r="F1027" s="8"/>
      <c r="G1027" s="10"/>
      <c r="H1027" s="568"/>
      <c r="I1027" s="568"/>
    </row>
    <row r="1028" spans="6:9" s="5" customFormat="1" ht="14.25">
      <c r="F1028" s="8"/>
      <c r="G1028" s="10"/>
      <c r="H1028" s="568"/>
      <c r="I1028" s="568"/>
    </row>
    <row r="1029" spans="6:9" s="5" customFormat="1" ht="14.25">
      <c r="F1029" s="8"/>
      <c r="G1029" s="10"/>
      <c r="H1029" s="568"/>
      <c r="I1029" s="568"/>
    </row>
    <row r="1030" spans="6:9" s="5" customFormat="1" ht="14.25">
      <c r="F1030" s="8"/>
      <c r="G1030" s="10"/>
      <c r="H1030" s="568"/>
      <c r="I1030" s="568"/>
    </row>
    <row r="1031" spans="6:9" s="5" customFormat="1" ht="14.25">
      <c r="F1031" s="8"/>
      <c r="G1031" s="10"/>
      <c r="H1031" s="568"/>
      <c r="I1031" s="568"/>
    </row>
    <row r="1032" spans="6:9" s="5" customFormat="1" ht="14.25">
      <c r="F1032" s="8"/>
      <c r="G1032" s="10"/>
      <c r="H1032" s="568"/>
      <c r="I1032" s="568"/>
    </row>
    <row r="1033" spans="6:9" s="5" customFormat="1" ht="14.25">
      <c r="F1033" s="8"/>
      <c r="G1033" s="10"/>
      <c r="H1033" s="568"/>
      <c r="I1033" s="568"/>
    </row>
    <row r="1034" spans="6:9" s="5" customFormat="1" ht="14.25">
      <c r="F1034" s="8"/>
      <c r="G1034" s="10"/>
      <c r="H1034" s="568"/>
      <c r="I1034" s="568"/>
    </row>
    <row r="1035" spans="6:9" s="5" customFormat="1" ht="14.25">
      <c r="F1035" s="8"/>
      <c r="G1035" s="10"/>
      <c r="H1035" s="568"/>
      <c r="I1035" s="568"/>
    </row>
    <row r="1036" spans="6:9" s="5" customFormat="1" ht="14.25">
      <c r="F1036" s="8"/>
      <c r="G1036" s="10"/>
      <c r="H1036" s="568"/>
      <c r="I1036" s="568"/>
    </row>
    <row r="1037" spans="6:9" s="5" customFormat="1" ht="14.25">
      <c r="F1037" s="8"/>
      <c r="G1037" s="10"/>
      <c r="H1037" s="568"/>
      <c r="I1037" s="568"/>
    </row>
    <row r="1038" spans="6:9" s="5" customFormat="1" ht="14.25">
      <c r="F1038" s="8"/>
      <c r="G1038" s="10"/>
      <c r="H1038" s="568"/>
      <c r="I1038" s="568"/>
    </row>
    <row r="1039" spans="6:9" s="5" customFormat="1" ht="14.25">
      <c r="F1039" s="8"/>
      <c r="G1039" s="10"/>
      <c r="H1039" s="568"/>
      <c r="I1039" s="568"/>
    </row>
    <row r="1040" spans="6:9" s="5" customFormat="1" ht="14.25">
      <c r="F1040" s="8"/>
      <c r="G1040" s="10"/>
      <c r="H1040" s="568"/>
      <c r="I1040" s="568"/>
    </row>
    <row r="1041" spans="6:9" s="5" customFormat="1" ht="14.25">
      <c r="F1041" s="8"/>
      <c r="G1041" s="10"/>
      <c r="H1041" s="568"/>
      <c r="I1041" s="568"/>
    </row>
    <row r="1042" spans="6:9" s="5" customFormat="1" ht="14.25">
      <c r="F1042" s="8"/>
      <c r="G1042" s="10"/>
      <c r="H1042" s="568"/>
      <c r="I1042" s="568"/>
    </row>
    <row r="1043" spans="6:9" s="5" customFormat="1" ht="14.25">
      <c r="F1043" s="8"/>
      <c r="G1043" s="10"/>
      <c r="H1043" s="568"/>
      <c r="I1043" s="568"/>
    </row>
    <row r="1044" spans="6:9" s="5" customFormat="1" ht="14.25">
      <c r="F1044" s="8"/>
      <c r="G1044" s="10"/>
      <c r="H1044" s="568"/>
      <c r="I1044" s="568"/>
    </row>
    <row r="1045" spans="6:9" s="5" customFormat="1" ht="14.25">
      <c r="F1045" s="8"/>
      <c r="G1045" s="10"/>
      <c r="H1045" s="568"/>
      <c r="I1045" s="568"/>
    </row>
    <row r="1046" spans="6:9" s="5" customFormat="1" ht="14.25">
      <c r="F1046" s="8"/>
      <c r="G1046" s="10"/>
      <c r="H1046" s="568"/>
      <c r="I1046" s="568"/>
    </row>
    <row r="1047" spans="6:9" s="5" customFormat="1" ht="14.25">
      <c r="F1047" s="8"/>
      <c r="G1047" s="10"/>
      <c r="H1047" s="568"/>
      <c r="I1047" s="568"/>
    </row>
    <row r="1048" spans="6:9" s="5" customFormat="1" ht="14.25">
      <c r="F1048" s="8"/>
      <c r="G1048" s="10"/>
      <c r="H1048" s="568"/>
      <c r="I1048" s="568"/>
    </row>
    <row r="1049" spans="6:9" s="5" customFormat="1" ht="14.25">
      <c r="F1049" s="8"/>
      <c r="G1049" s="10"/>
      <c r="H1049" s="568"/>
      <c r="I1049" s="568"/>
    </row>
    <row r="1050" spans="6:9" s="5" customFormat="1" ht="14.25">
      <c r="F1050" s="8"/>
      <c r="G1050" s="10"/>
      <c r="H1050" s="568"/>
      <c r="I1050" s="568"/>
    </row>
    <row r="1051" spans="6:9" s="5" customFormat="1" ht="14.25">
      <c r="F1051" s="8"/>
      <c r="G1051" s="10"/>
      <c r="H1051" s="568"/>
      <c r="I1051" s="568"/>
    </row>
    <row r="1052" spans="6:9" s="5" customFormat="1" ht="14.25">
      <c r="F1052" s="8"/>
      <c r="G1052" s="10"/>
      <c r="H1052" s="568"/>
      <c r="I1052" s="568"/>
    </row>
    <row r="1053" spans="6:9" s="5" customFormat="1" ht="14.25">
      <c r="F1053" s="8"/>
      <c r="G1053" s="10"/>
      <c r="H1053" s="568"/>
      <c r="I1053" s="568"/>
    </row>
    <row r="1054" spans="6:9" s="5" customFormat="1" ht="14.25">
      <c r="F1054" s="8"/>
      <c r="G1054" s="10"/>
      <c r="H1054" s="568"/>
      <c r="I1054" s="568"/>
    </row>
    <row r="1055" spans="6:9" s="5" customFormat="1" ht="14.25">
      <c r="F1055" s="8"/>
      <c r="G1055" s="10"/>
      <c r="H1055" s="568"/>
      <c r="I1055" s="568"/>
    </row>
    <row r="1056" spans="6:9" s="5" customFormat="1" ht="14.25">
      <c r="F1056" s="8"/>
      <c r="G1056" s="10"/>
      <c r="H1056" s="568"/>
      <c r="I1056" s="568"/>
    </row>
    <row r="1057" spans="6:9" s="5" customFormat="1" ht="14.25">
      <c r="F1057" s="8"/>
      <c r="G1057" s="10"/>
      <c r="H1057" s="568"/>
      <c r="I1057" s="568"/>
    </row>
    <row r="1058" spans="6:9" s="5" customFormat="1" ht="14.25">
      <c r="F1058" s="8"/>
      <c r="G1058" s="10"/>
      <c r="H1058" s="568"/>
      <c r="I1058" s="568"/>
    </row>
    <row r="1059" spans="6:9" s="5" customFormat="1" ht="14.25">
      <c r="F1059" s="8"/>
      <c r="G1059" s="10"/>
      <c r="H1059" s="568"/>
      <c r="I1059" s="568"/>
    </row>
    <row r="1060" spans="6:9" s="5" customFormat="1" ht="14.25">
      <c r="F1060" s="8"/>
      <c r="G1060" s="10"/>
      <c r="H1060" s="568"/>
      <c r="I1060" s="568"/>
    </row>
    <row r="1061" spans="6:9" s="5" customFormat="1" ht="14.25">
      <c r="F1061" s="8"/>
      <c r="G1061" s="10"/>
      <c r="H1061" s="568"/>
      <c r="I1061" s="568"/>
    </row>
    <row r="1062" spans="6:9" s="5" customFormat="1" ht="14.25">
      <c r="F1062" s="8"/>
      <c r="G1062" s="10"/>
      <c r="H1062" s="568"/>
      <c r="I1062" s="568"/>
    </row>
    <row r="1063" spans="6:9" s="5" customFormat="1" ht="14.25">
      <c r="F1063" s="8"/>
      <c r="G1063" s="10"/>
      <c r="H1063" s="568"/>
      <c r="I1063" s="568"/>
    </row>
    <row r="1064" spans="6:9" s="5" customFormat="1" ht="14.25">
      <c r="F1064" s="8"/>
      <c r="G1064" s="10"/>
      <c r="H1064" s="568"/>
      <c r="I1064" s="568"/>
    </row>
    <row r="1065" spans="6:9" s="5" customFormat="1" ht="14.25">
      <c r="F1065" s="8"/>
      <c r="G1065" s="10"/>
      <c r="H1065" s="568"/>
      <c r="I1065" s="568"/>
    </row>
    <row r="1066" spans="6:9" s="5" customFormat="1" ht="14.25">
      <c r="F1066" s="8"/>
      <c r="G1066" s="10"/>
      <c r="H1066" s="568"/>
      <c r="I1066" s="568"/>
    </row>
    <row r="1067" spans="6:9" s="5" customFormat="1" ht="14.25">
      <c r="F1067" s="8"/>
      <c r="G1067" s="10"/>
      <c r="H1067" s="568"/>
      <c r="I1067" s="568"/>
    </row>
    <row r="1068" spans="6:9" s="5" customFormat="1" ht="14.25">
      <c r="F1068" s="8"/>
      <c r="G1068" s="10"/>
      <c r="H1068" s="568"/>
      <c r="I1068" s="568"/>
    </row>
    <row r="1069" spans="6:9" s="5" customFormat="1" ht="14.25">
      <c r="F1069" s="8"/>
      <c r="G1069" s="10"/>
      <c r="H1069" s="568"/>
      <c r="I1069" s="568"/>
    </row>
    <row r="1070" spans="6:9" s="5" customFormat="1" ht="14.25">
      <c r="F1070" s="8"/>
      <c r="G1070" s="10"/>
      <c r="H1070" s="568"/>
      <c r="I1070" s="568"/>
    </row>
    <row r="1071" spans="6:9" s="5" customFormat="1" ht="14.25">
      <c r="F1071" s="8"/>
      <c r="G1071" s="10"/>
      <c r="H1071" s="568"/>
      <c r="I1071" s="568"/>
    </row>
    <row r="1072" spans="6:9" s="5" customFormat="1" ht="14.25">
      <c r="F1072" s="8"/>
      <c r="G1072" s="10"/>
      <c r="H1072" s="568"/>
      <c r="I1072" s="568"/>
    </row>
    <row r="1073" spans="6:9" s="5" customFormat="1" ht="14.25">
      <c r="F1073" s="8"/>
      <c r="G1073" s="10"/>
      <c r="H1073" s="568"/>
      <c r="I1073" s="568"/>
    </row>
    <row r="1074" spans="6:9" s="5" customFormat="1" ht="14.25">
      <c r="F1074" s="8"/>
      <c r="G1074" s="10"/>
      <c r="H1074" s="568"/>
      <c r="I1074" s="568"/>
    </row>
    <row r="1075" spans="6:9" s="5" customFormat="1" ht="14.25">
      <c r="F1075" s="8"/>
      <c r="G1075" s="10"/>
      <c r="H1075" s="568"/>
      <c r="I1075" s="568"/>
    </row>
    <row r="1076" spans="6:9" s="5" customFormat="1" ht="14.25">
      <c r="F1076" s="8"/>
      <c r="G1076" s="10"/>
      <c r="H1076" s="568"/>
      <c r="I1076" s="568"/>
    </row>
    <row r="1077" spans="6:9" s="5" customFormat="1" ht="14.25">
      <c r="F1077" s="8"/>
      <c r="G1077" s="10"/>
      <c r="H1077" s="568"/>
      <c r="I1077" s="568"/>
    </row>
    <row r="1078" spans="6:9" s="5" customFormat="1" ht="14.25">
      <c r="F1078" s="8"/>
      <c r="G1078" s="10"/>
      <c r="H1078" s="568"/>
      <c r="I1078" s="568"/>
    </row>
    <row r="1079" spans="6:9" s="5" customFormat="1" ht="14.25">
      <c r="F1079" s="8"/>
      <c r="G1079" s="10"/>
      <c r="H1079" s="568"/>
      <c r="I1079" s="568"/>
    </row>
    <row r="1080" spans="6:9" s="5" customFormat="1" ht="14.25">
      <c r="F1080" s="8"/>
      <c r="G1080" s="10"/>
      <c r="H1080" s="568"/>
      <c r="I1080" s="568"/>
    </row>
    <row r="1081" spans="6:9" s="5" customFormat="1" ht="14.25">
      <c r="F1081" s="8"/>
      <c r="G1081" s="10"/>
      <c r="H1081" s="568"/>
      <c r="I1081" s="568"/>
    </row>
    <row r="1082" spans="6:9" s="5" customFormat="1" ht="14.25">
      <c r="F1082" s="8"/>
      <c r="G1082" s="10"/>
      <c r="H1082" s="568"/>
      <c r="I1082" s="568"/>
    </row>
    <row r="1083" spans="6:9" s="5" customFormat="1" ht="14.25">
      <c r="F1083" s="8"/>
      <c r="G1083" s="10"/>
      <c r="H1083" s="568"/>
      <c r="I1083" s="568"/>
    </row>
    <row r="1084" spans="6:9" s="5" customFormat="1" ht="14.25">
      <c r="F1084" s="8"/>
      <c r="G1084" s="10"/>
      <c r="H1084" s="568"/>
      <c r="I1084" s="568"/>
    </row>
    <row r="1085" spans="6:9" s="5" customFormat="1" ht="14.25">
      <c r="F1085" s="8"/>
      <c r="G1085" s="10"/>
      <c r="H1085" s="568"/>
      <c r="I1085" s="568"/>
    </row>
    <row r="1086" spans="6:9" s="5" customFormat="1" ht="14.25">
      <c r="F1086" s="8"/>
      <c r="G1086" s="10"/>
      <c r="H1086" s="568"/>
      <c r="I1086" s="568"/>
    </row>
    <row r="1087" spans="6:9" s="5" customFormat="1" ht="14.25">
      <c r="F1087" s="8"/>
      <c r="G1087" s="10"/>
      <c r="H1087" s="568"/>
      <c r="I1087" s="568"/>
    </row>
    <row r="1088" spans="6:9" s="5" customFormat="1" ht="14.25">
      <c r="F1088" s="8"/>
      <c r="G1088" s="10"/>
      <c r="H1088" s="568"/>
      <c r="I1088" s="568"/>
    </row>
    <row r="1089" spans="6:9" s="5" customFormat="1" ht="14.25">
      <c r="F1089" s="8"/>
      <c r="G1089" s="10"/>
      <c r="H1089" s="568"/>
      <c r="I1089" s="568"/>
    </row>
    <row r="1090" spans="6:9" s="5" customFormat="1" ht="14.25">
      <c r="F1090" s="8"/>
      <c r="G1090" s="10"/>
      <c r="H1090" s="568"/>
      <c r="I1090" s="568"/>
    </row>
    <row r="1091" spans="6:9" s="5" customFormat="1" ht="14.25">
      <c r="F1091" s="8"/>
      <c r="G1091" s="10"/>
      <c r="H1091" s="568"/>
      <c r="I1091" s="568"/>
    </row>
    <row r="1092" spans="6:9" s="5" customFormat="1" ht="14.25">
      <c r="F1092" s="8"/>
      <c r="G1092" s="10"/>
      <c r="H1092" s="568"/>
      <c r="I1092" s="568"/>
    </row>
    <row r="1093" spans="6:9" s="5" customFormat="1" ht="14.25">
      <c r="F1093" s="8"/>
      <c r="G1093" s="10"/>
      <c r="H1093" s="568"/>
      <c r="I1093" s="568"/>
    </row>
    <row r="1094" spans="6:9" s="5" customFormat="1" ht="14.25">
      <c r="F1094" s="8"/>
      <c r="G1094" s="10"/>
      <c r="H1094" s="568"/>
      <c r="I1094" s="568"/>
    </row>
    <row r="1095" spans="6:9" s="5" customFormat="1" ht="14.25">
      <c r="F1095" s="8"/>
      <c r="G1095" s="10"/>
      <c r="H1095" s="568"/>
      <c r="I1095" s="568"/>
    </row>
    <row r="1096" spans="6:9" s="5" customFormat="1" ht="14.25">
      <c r="F1096" s="8"/>
      <c r="G1096" s="10"/>
      <c r="H1096" s="568"/>
      <c r="I1096" s="568"/>
    </row>
    <row r="1097" spans="6:9" s="5" customFormat="1" ht="14.25">
      <c r="F1097" s="8"/>
      <c r="G1097" s="10"/>
      <c r="H1097" s="568"/>
      <c r="I1097" s="568"/>
    </row>
    <row r="1098" spans="6:9" s="5" customFormat="1" ht="14.25">
      <c r="F1098" s="8"/>
      <c r="G1098" s="10"/>
      <c r="H1098" s="568"/>
      <c r="I1098" s="568"/>
    </row>
    <row r="1099" spans="6:9" s="5" customFormat="1" ht="14.25">
      <c r="F1099" s="8"/>
      <c r="G1099" s="10"/>
      <c r="H1099" s="568"/>
      <c r="I1099" s="568"/>
    </row>
    <row r="1100" spans="6:9" s="5" customFormat="1" ht="14.25">
      <c r="F1100" s="8"/>
      <c r="G1100" s="10"/>
      <c r="H1100" s="568"/>
      <c r="I1100" s="568"/>
    </row>
    <row r="1101" spans="6:9" s="5" customFormat="1" ht="14.25">
      <c r="F1101" s="8"/>
      <c r="G1101" s="10"/>
      <c r="H1101" s="568"/>
      <c r="I1101" s="568"/>
    </row>
    <row r="1102" spans="6:9" s="5" customFormat="1" ht="14.25">
      <c r="F1102" s="8"/>
      <c r="G1102" s="10"/>
      <c r="H1102" s="568"/>
      <c r="I1102" s="568"/>
    </row>
    <row r="1103" spans="6:9" s="5" customFormat="1" ht="14.25">
      <c r="F1103" s="8"/>
      <c r="G1103" s="10"/>
      <c r="H1103" s="568"/>
      <c r="I1103" s="568"/>
    </row>
    <row r="1104" spans="6:9" s="5" customFormat="1" ht="14.25">
      <c r="F1104" s="8"/>
      <c r="G1104" s="10"/>
      <c r="H1104" s="568"/>
      <c r="I1104" s="568"/>
    </row>
    <row r="1105" spans="6:9" s="5" customFormat="1" ht="14.25">
      <c r="F1105" s="8"/>
      <c r="G1105" s="10"/>
      <c r="H1105" s="568"/>
      <c r="I1105" s="568"/>
    </row>
    <row r="1106" spans="6:9" s="5" customFormat="1" ht="14.25">
      <c r="F1106" s="8"/>
      <c r="G1106" s="10"/>
      <c r="H1106" s="568"/>
      <c r="I1106" s="568"/>
    </row>
    <row r="1107" spans="6:9" s="5" customFormat="1" ht="14.25">
      <c r="F1107" s="8"/>
      <c r="G1107" s="10"/>
      <c r="H1107" s="568"/>
      <c r="I1107" s="568"/>
    </row>
    <row r="1108" spans="6:9" s="5" customFormat="1" ht="14.25">
      <c r="F1108" s="8"/>
      <c r="G1108" s="10"/>
      <c r="H1108" s="568"/>
      <c r="I1108" s="568"/>
    </row>
    <row r="1109" spans="6:9" s="5" customFormat="1" ht="14.25">
      <c r="F1109" s="8"/>
      <c r="G1109" s="10"/>
      <c r="H1109" s="568"/>
      <c r="I1109" s="568"/>
    </row>
    <row r="1110" spans="6:9" s="5" customFormat="1" ht="14.25">
      <c r="F1110" s="8"/>
      <c r="G1110" s="10"/>
      <c r="H1110" s="568"/>
      <c r="I1110" s="568"/>
    </row>
    <row r="1111" spans="6:9" s="5" customFormat="1" ht="14.25">
      <c r="F1111" s="8"/>
      <c r="G1111" s="10"/>
      <c r="H1111" s="568"/>
      <c r="I1111" s="568"/>
    </row>
    <row r="1112" spans="6:9" s="5" customFormat="1" ht="14.25">
      <c r="F1112" s="8"/>
      <c r="G1112" s="10"/>
      <c r="H1112" s="568"/>
      <c r="I1112" s="568"/>
    </row>
    <row r="1113" spans="6:9" s="5" customFormat="1" ht="14.25">
      <c r="F1113" s="8"/>
      <c r="G1113" s="10"/>
      <c r="H1113" s="568"/>
      <c r="I1113" s="568"/>
    </row>
    <row r="1114" spans="6:9" s="5" customFormat="1" ht="14.25">
      <c r="F1114" s="8"/>
      <c r="G1114" s="10"/>
      <c r="H1114" s="568"/>
      <c r="I1114" s="568"/>
    </row>
    <row r="1115" spans="6:9" s="5" customFormat="1" ht="14.25">
      <c r="F1115" s="8"/>
      <c r="G1115" s="10"/>
      <c r="H1115" s="568"/>
      <c r="I1115" s="568"/>
    </row>
    <row r="1116" spans="6:9" s="5" customFormat="1" ht="14.25">
      <c r="F1116" s="8"/>
      <c r="G1116" s="10"/>
      <c r="H1116" s="568"/>
      <c r="I1116" s="568"/>
    </row>
    <row r="1117" spans="6:9" s="5" customFormat="1" ht="14.25">
      <c r="F1117" s="8"/>
      <c r="G1117" s="10"/>
      <c r="H1117" s="568"/>
      <c r="I1117" s="568"/>
    </row>
    <row r="1118" spans="6:9" s="5" customFormat="1" ht="14.25">
      <c r="F1118" s="8"/>
      <c r="G1118" s="10"/>
      <c r="H1118" s="568"/>
      <c r="I1118" s="568"/>
    </row>
    <row r="1119" spans="6:9" s="5" customFormat="1" ht="14.25">
      <c r="F1119" s="8"/>
      <c r="G1119" s="10"/>
      <c r="H1119" s="568"/>
      <c r="I1119" s="568"/>
    </row>
    <row r="1120" spans="6:9" s="5" customFormat="1" ht="14.25">
      <c r="F1120" s="8"/>
      <c r="G1120" s="10"/>
      <c r="H1120" s="568"/>
      <c r="I1120" s="568"/>
    </row>
    <row r="1121" spans="6:9" s="5" customFormat="1" ht="14.25">
      <c r="F1121" s="8"/>
      <c r="G1121" s="10"/>
      <c r="H1121" s="568"/>
      <c r="I1121" s="568"/>
    </row>
    <row r="1122" spans="6:9" s="5" customFormat="1" ht="14.25">
      <c r="F1122" s="8"/>
      <c r="G1122" s="10"/>
      <c r="H1122" s="568"/>
      <c r="I1122" s="568"/>
    </row>
    <row r="1123" spans="6:9" s="5" customFormat="1" ht="14.25">
      <c r="F1123" s="8"/>
      <c r="G1123" s="10"/>
      <c r="H1123" s="568"/>
      <c r="I1123" s="568"/>
    </row>
    <row r="1124" spans="6:9" s="5" customFormat="1" ht="14.25">
      <c r="F1124" s="8"/>
      <c r="G1124" s="10"/>
      <c r="H1124" s="568"/>
      <c r="I1124" s="568"/>
    </row>
    <row r="1125" spans="6:9" s="5" customFormat="1" ht="14.25">
      <c r="F1125" s="8"/>
      <c r="G1125" s="10"/>
      <c r="H1125" s="568"/>
      <c r="I1125" s="568"/>
    </row>
    <row r="1126" spans="6:9" s="5" customFormat="1" ht="14.25">
      <c r="F1126" s="8"/>
      <c r="G1126" s="10"/>
      <c r="H1126" s="568"/>
      <c r="I1126" s="568"/>
    </row>
    <row r="1127" spans="6:9" s="5" customFormat="1" ht="14.25">
      <c r="F1127" s="8"/>
      <c r="G1127" s="10"/>
      <c r="H1127" s="568"/>
      <c r="I1127" s="568"/>
    </row>
    <row r="1128" spans="6:9" s="5" customFormat="1" ht="14.25">
      <c r="F1128" s="8"/>
      <c r="G1128" s="10"/>
      <c r="H1128" s="568"/>
      <c r="I1128" s="568"/>
    </row>
  </sheetData>
  <mergeCells count="261">
    <mergeCell ref="B479:E479"/>
    <mergeCell ref="B475:E475"/>
    <mergeCell ref="B470:E470"/>
    <mergeCell ref="B471:E471"/>
    <mergeCell ref="B472:E472"/>
    <mergeCell ref="B474:E474"/>
    <mergeCell ref="B476:E476"/>
    <mergeCell ref="B477:E477"/>
    <mergeCell ref="B385:E385"/>
    <mergeCell ref="B386:E386"/>
    <mergeCell ref="B425:E425"/>
    <mergeCell ref="B417:E417"/>
    <mergeCell ref="B468:E468"/>
    <mergeCell ref="B469:E469"/>
    <mergeCell ref="B409:E409"/>
    <mergeCell ref="B447:E447"/>
    <mergeCell ref="B449:E449"/>
    <mergeCell ref="B456:E456"/>
    <mergeCell ref="B430:E430"/>
    <mergeCell ref="B459:D459"/>
    <mergeCell ref="B423:E423"/>
    <mergeCell ref="B465:E465"/>
    <mergeCell ref="B438:E438"/>
    <mergeCell ref="B454:D454"/>
    <mergeCell ref="B238:E238"/>
    <mergeCell ref="B243:E243"/>
    <mergeCell ref="B169:E169"/>
    <mergeCell ref="B222:E222"/>
    <mergeCell ref="B232:E232"/>
    <mergeCell ref="B212:E212"/>
    <mergeCell ref="B203:E203"/>
    <mergeCell ref="B205:E205"/>
    <mergeCell ref="B195:E195"/>
    <mergeCell ref="B234:E234"/>
    <mergeCell ref="B236:E236"/>
    <mergeCell ref="B230:E230"/>
    <mergeCell ref="B171:E171"/>
    <mergeCell ref="B173:E173"/>
    <mergeCell ref="B40:C40"/>
    <mergeCell ref="B208:C208"/>
    <mergeCell ref="B191:E191"/>
    <mergeCell ref="B193:E193"/>
    <mergeCell ref="B132:E132"/>
    <mergeCell ref="B165:E165"/>
    <mergeCell ref="B149:E149"/>
    <mergeCell ref="B142:E142"/>
    <mergeCell ref="B181:E181"/>
    <mergeCell ref="B114:E114"/>
    <mergeCell ref="B64:E64"/>
    <mergeCell ref="B41:C41"/>
    <mergeCell ref="B218:E218"/>
    <mergeCell ref="B214:E214"/>
    <mergeCell ref="B62:E62"/>
    <mergeCell ref="B99:E99"/>
    <mergeCell ref="B105:E105"/>
    <mergeCell ref="B161:E161"/>
    <mergeCell ref="B163:E163"/>
    <mergeCell ref="B167:E167"/>
    <mergeCell ref="B135:E135"/>
    <mergeCell ref="B147:E147"/>
    <mergeCell ref="B210:H210"/>
    <mergeCell ref="B240:E240"/>
    <mergeCell ref="B241:E241"/>
    <mergeCell ref="B294:E294"/>
    <mergeCell ref="B264:E264"/>
    <mergeCell ref="B246:C246"/>
    <mergeCell ref="B290:E290"/>
    <mergeCell ref="B306:E306"/>
    <mergeCell ref="B308:E308"/>
    <mergeCell ref="B315:E315"/>
    <mergeCell ref="B250:E250"/>
    <mergeCell ref="B252:E252"/>
    <mergeCell ref="B262:E262"/>
    <mergeCell ref="B300:E300"/>
    <mergeCell ref="B302:E302"/>
    <mergeCell ref="B313:E313"/>
    <mergeCell ref="B272:E272"/>
    <mergeCell ref="B274:E274"/>
    <mergeCell ref="B296:E296"/>
    <mergeCell ref="B298:E298"/>
    <mergeCell ref="B276:E276"/>
    <mergeCell ref="B403:E403"/>
    <mergeCell ref="B343:E343"/>
    <mergeCell ref="B325:E325"/>
    <mergeCell ref="B339:E339"/>
    <mergeCell ref="B292:E292"/>
    <mergeCell ref="B321:E321"/>
    <mergeCell ref="B345:E345"/>
    <mergeCell ref="B336:E336"/>
    <mergeCell ref="B334:D334"/>
    <mergeCell ref="B346:E346"/>
    <mergeCell ref="B347:E347"/>
    <mergeCell ref="B348:E348"/>
    <mergeCell ref="B349:E349"/>
    <mergeCell ref="B337:E337"/>
    <mergeCell ref="B341:E341"/>
    <mergeCell ref="B350:E350"/>
    <mergeCell ref="B58:D58"/>
    <mergeCell ref="G36:H36"/>
    <mergeCell ref="G43:H43"/>
    <mergeCell ref="G41:H41"/>
    <mergeCell ref="B352:E352"/>
    <mergeCell ref="B270:E270"/>
    <mergeCell ref="C6:E6"/>
    <mergeCell ref="B151:E151"/>
    <mergeCell ref="A51:H51"/>
    <mergeCell ref="B75:E75"/>
    <mergeCell ref="B94:E94"/>
    <mergeCell ref="B102:E102"/>
    <mergeCell ref="B66:E66"/>
    <mergeCell ref="B82:E82"/>
    <mergeCell ref="B83:E83"/>
    <mergeCell ref="G22:H22"/>
    <mergeCell ref="B342:E342"/>
    <mergeCell ref="B266:E266"/>
    <mergeCell ref="B311:E311"/>
    <mergeCell ref="B323:E323"/>
    <mergeCell ref="B304:E304"/>
    <mergeCell ref="B284:E284"/>
    <mergeCell ref="B286:E286"/>
    <mergeCell ref="B288:E288"/>
    <mergeCell ref="C8:I8"/>
    <mergeCell ref="G19:H19"/>
    <mergeCell ref="G20:H20"/>
    <mergeCell ref="C12:G12"/>
    <mergeCell ref="G34:H34"/>
    <mergeCell ref="G31:H31"/>
    <mergeCell ref="G26:H26"/>
    <mergeCell ref="B34:D34"/>
    <mergeCell ref="C4:E4"/>
    <mergeCell ref="G30:H30"/>
    <mergeCell ref="G21:H21"/>
    <mergeCell ref="G18:H18"/>
    <mergeCell ref="G29:H29"/>
    <mergeCell ref="C5:E5"/>
    <mergeCell ref="B30:D30"/>
    <mergeCell ref="G32:H32"/>
    <mergeCell ref="G33:H33"/>
    <mergeCell ref="G23:H23"/>
    <mergeCell ref="E26:F26"/>
    <mergeCell ref="G24:H24"/>
    <mergeCell ref="B29:D29"/>
    <mergeCell ref="B33:D33"/>
    <mergeCell ref="B87:E87"/>
    <mergeCell ref="G37:H37"/>
    <mergeCell ref="G40:H40"/>
    <mergeCell ref="A50:H50"/>
    <mergeCell ref="B60:D60"/>
    <mergeCell ref="B71:E71"/>
    <mergeCell ref="G35:H35"/>
    <mergeCell ref="B153:E153"/>
    <mergeCell ref="B159:E159"/>
    <mergeCell ref="B76:E76"/>
    <mergeCell ref="B43:C43"/>
    <mergeCell ref="B45:C45"/>
    <mergeCell ref="G45:H45"/>
    <mergeCell ref="B89:E89"/>
    <mergeCell ref="E37:F37"/>
    <mergeCell ref="B73:E73"/>
    <mergeCell ref="G42:H42"/>
    <mergeCell ref="B69:D69"/>
    <mergeCell ref="B140:E140"/>
    <mergeCell ref="B109:E109"/>
    <mergeCell ref="B127:E127"/>
    <mergeCell ref="B117:E117"/>
    <mergeCell ref="B124:E124"/>
    <mergeCell ref="B42:C42"/>
    <mergeCell ref="B462:E462"/>
    <mergeCell ref="B431:E431"/>
    <mergeCell ref="B441:D441"/>
    <mergeCell ref="B451:E451"/>
    <mergeCell ref="B461:E461"/>
    <mergeCell ref="B367:E367"/>
    <mergeCell ref="B391:E391"/>
    <mergeCell ref="B379:E379"/>
    <mergeCell ref="B380:E380"/>
    <mergeCell ref="B381:E381"/>
    <mergeCell ref="B382:E382"/>
    <mergeCell ref="B383:E383"/>
    <mergeCell ref="B384:E384"/>
    <mergeCell ref="B422:E422"/>
    <mergeCell ref="B397:E397"/>
    <mergeCell ref="B418:E418"/>
    <mergeCell ref="B420:E420"/>
    <mergeCell ref="B413:E413"/>
    <mergeCell ref="B416:E416"/>
    <mergeCell ref="B411:E411"/>
    <mergeCell ref="B421:E421"/>
    <mergeCell ref="B415:E415"/>
    <mergeCell ref="B466:E466"/>
    <mergeCell ref="B483:E483"/>
    <mergeCell ref="B463:E463"/>
    <mergeCell ref="B254:E254"/>
    <mergeCell ref="B256:E256"/>
    <mergeCell ref="B357:E357"/>
    <mergeCell ref="B359:E359"/>
    <mergeCell ref="B338:E338"/>
    <mergeCell ref="B332:D332"/>
    <mergeCell ref="B432:G432"/>
    <mergeCell ref="B280:E280"/>
    <mergeCell ref="B344:E344"/>
    <mergeCell ref="B282:E282"/>
    <mergeCell ref="B353:E353"/>
    <mergeCell ref="B361:E361"/>
    <mergeCell ref="B363:E363"/>
    <mergeCell ref="B327:E327"/>
    <mergeCell ref="B340:E340"/>
    <mergeCell ref="B317:E317"/>
    <mergeCell ref="B319:E319"/>
    <mergeCell ref="B371:E371"/>
    <mergeCell ref="B329:E329"/>
    <mergeCell ref="B365:E365"/>
    <mergeCell ref="B393:E393"/>
    <mergeCell ref="B445:E445"/>
    <mergeCell ref="B179:E179"/>
    <mergeCell ref="B248:E248"/>
    <mergeCell ref="B258:E258"/>
    <mergeCell ref="B231:E231"/>
    <mergeCell ref="B183:E183"/>
    <mergeCell ref="B185:E185"/>
    <mergeCell ref="B189:E189"/>
    <mergeCell ref="B260:E260"/>
    <mergeCell ref="B220:E220"/>
    <mergeCell ref="B224:E224"/>
    <mergeCell ref="B227:E227"/>
    <mergeCell ref="B226:E226"/>
    <mergeCell ref="B239:E239"/>
    <mergeCell ref="B401:E401"/>
    <mergeCell ref="B433:E433"/>
    <mergeCell ref="B434:E434"/>
    <mergeCell ref="B355:E355"/>
    <mergeCell ref="B405:E405"/>
    <mergeCell ref="B369:E369"/>
    <mergeCell ref="B395:E395"/>
    <mergeCell ref="B278:E278"/>
    <mergeCell ref="B229:E229"/>
    <mergeCell ref="B268:E268"/>
    <mergeCell ref="B175:E175"/>
    <mergeCell ref="B177:E177"/>
    <mergeCell ref="B199:E199"/>
    <mergeCell ref="B201:E201"/>
    <mergeCell ref="B77:E77"/>
    <mergeCell ref="B373:E373"/>
    <mergeCell ref="B375:E375"/>
    <mergeCell ref="B481:E481"/>
    <mergeCell ref="B378:E378"/>
    <mergeCell ref="B187:E187"/>
    <mergeCell ref="B155:E155"/>
    <mergeCell ref="B157:E157"/>
    <mergeCell ref="B216:E216"/>
    <mergeCell ref="B235:E235"/>
    <mergeCell ref="B399:E399"/>
    <mergeCell ref="B464:E464"/>
    <mergeCell ref="B478:E478"/>
    <mergeCell ref="B436:E436"/>
    <mergeCell ref="B407:E407"/>
    <mergeCell ref="B443:E443"/>
    <mergeCell ref="B79:E79"/>
    <mergeCell ref="B81:E81"/>
    <mergeCell ref="B85:E85"/>
    <mergeCell ref="B197:E197"/>
  </mergeCells>
  <phoneticPr fontId="2" type="noConversion"/>
  <pageMargins left="0.78740157480314965" right="0.19685039370078741" top="0.39370078740157483" bottom="0.39370078740157483" header="0" footer="0"/>
  <pageSetup paperSize="9" scale="85" orientation="portrait" r:id="rId1"/>
  <headerFooter>
    <oddFooter>&amp;L&amp;8 IPG, Igor Pivec s.p., Partizanska cesta 42, 9250 Gornja Radgona&amp;R&amp;P</oddFooter>
  </headerFooter>
  <rowBreaks count="7" manualBreakCount="7">
    <brk id="91" max="16383" man="1"/>
    <brk id="126" max="16383" man="1"/>
    <brk id="207" max="16383" man="1"/>
    <brk id="310" max="16383" man="1"/>
    <brk id="331" max="16383" man="1"/>
    <brk id="427" max="16383" man="1"/>
    <brk id="45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3"/>
  <sheetViews>
    <sheetView workbookViewId="0">
      <selection activeCell="E111" sqref="E111"/>
    </sheetView>
  </sheetViews>
  <sheetFormatPr defaultRowHeight="12.75"/>
  <cols>
    <col min="1" max="1" width="5" customWidth="1"/>
    <col min="2" max="2" width="41.28515625" customWidth="1"/>
    <col min="3" max="3" width="7.140625" customWidth="1"/>
    <col min="4" max="4" width="7.28515625" customWidth="1"/>
    <col min="5" max="5" width="13.7109375" customWidth="1"/>
    <col min="6" max="6" width="11.5703125" customWidth="1"/>
  </cols>
  <sheetData>
    <row r="1" spans="1:6">
      <c r="A1" s="177"/>
      <c r="B1" s="178"/>
      <c r="C1" s="179"/>
      <c r="D1" s="180"/>
      <c r="E1" s="181"/>
      <c r="F1" s="182"/>
    </row>
    <row r="2" spans="1:6">
      <c r="A2" s="183" t="s">
        <v>349</v>
      </c>
      <c r="B2" s="184"/>
      <c r="C2" s="185"/>
      <c r="D2" s="186"/>
      <c r="E2" s="187"/>
      <c r="F2" s="188"/>
    </row>
    <row r="3" spans="1:6" ht="13.5" thickBot="1">
      <c r="A3" s="189"/>
      <c r="B3" s="190"/>
      <c r="C3" s="191"/>
      <c r="D3" s="192"/>
      <c r="E3" s="193"/>
      <c r="F3" s="194"/>
    </row>
    <row r="4" spans="1:6" ht="36.75" thickBot="1">
      <c r="A4" s="195" t="s">
        <v>350</v>
      </c>
      <c r="B4" s="196" t="s">
        <v>351</v>
      </c>
      <c r="C4" s="197" t="s">
        <v>352</v>
      </c>
      <c r="D4" s="197" t="s">
        <v>353</v>
      </c>
      <c r="E4" s="198" t="s">
        <v>354</v>
      </c>
      <c r="F4" s="199" t="s">
        <v>355</v>
      </c>
    </row>
    <row r="5" spans="1:6">
      <c r="A5" s="200" t="s">
        <v>356</v>
      </c>
      <c r="B5" s="201"/>
      <c r="C5" s="202"/>
      <c r="D5" s="202"/>
      <c r="E5" s="203"/>
      <c r="F5" s="204"/>
    </row>
    <row r="6" spans="1:6" ht="37.5" customHeight="1">
      <c r="A6" s="205">
        <v>1</v>
      </c>
      <c r="B6" s="206" t="s">
        <v>357</v>
      </c>
      <c r="C6" s="207" t="s">
        <v>358</v>
      </c>
      <c r="D6" s="207">
        <v>210</v>
      </c>
      <c r="E6" s="208"/>
      <c r="F6" s="209">
        <f t="shared" ref="F6:F16" si="0">D6*E6</f>
        <v>0</v>
      </c>
    </row>
    <row r="7" spans="1:6" ht="39" customHeight="1">
      <c r="A7" s="205">
        <v>2</v>
      </c>
      <c r="B7" s="206" t="s">
        <v>359</v>
      </c>
      <c r="C7" s="207" t="s">
        <v>358</v>
      </c>
      <c r="D7" s="207">
        <v>90</v>
      </c>
      <c r="E7" s="208"/>
      <c r="F7" s="209">
        <f t="shared" si="0"/>
        <v>0</v>
      </c>
    </row>
    <row r="8" spans="1:6" ht="76.5" customHeight="1">
      <c r="A8" s="210">
        <v>3</v>
      </c>
      <c r="B8" s="206" t="s">
        <v>360</v>
      </c>
      <c r="C8" s="211" t="s">
        <v>358</v>
      </c>
      <c r="D8" s="211">
        <f>D6+D7</f>
        <v>300</v>
      </c>
      <c r="E8" s="212"/>
      <c r="F8" s="209">
        <f t="shared" si="0"/>
        <v>0</v>
      </c>
    </row>
    <row r="9" spans="1:6" ht="65.25" customHeight="1">
      <c r="A9" s="213">
        <v>4</v>
      </c>
      <c r="B9" s="214" t="s">
        <v>361</v>
      </c>
      <c r="C9" s="207" t="s">
        <v>362</v>
      </c>
      <c r="D9" s="207">
        <v>4</v>
      </c>
      <c r="E9" s="208"/>
      <c r="F9" s="209">
        <f t="shared" si="0"/>
        <v>0</v>
      </c>
    </row>
    <row r="10" spans="1:6" ht="63.75" customHeight="1">
      <c r="A10" s="213">
        <v>5</v>
      </c>
      <c r="B10" s="214" t="s">
        <v>363</v>
      </c>
      <c r="C10" s="207" t="s">
        <v>362</v>
      </c>
      <c r="D10" s="207">
        <v>2</v>
      </c>
      <c r="E10" s="208"/>
      <c r="F10" s="209">
        <f>D10*E10</f>
        <v>0</v>
      </c>
    </row>
    <row r="11" spans="1:6" ht="65.25" customHeight="1">
      <c r="A11" s="213">
        <v>6</v>
      </c>
      <c r="B11" s="214" t="s">
        <v>364</v>
      </c>
      <c r="C11" s="207" t="s">
        <v>362</v>
      </c>
      <c r="D11" s="207">
        <v>2</v>
      </c>
      <c r="E11" s="208"/>
      <c r="F11" s="209">
        <f t="shared" si="0"/>
        <v>0</v>
      </c>
    </row>
    <row r="12" spans="1:6" ht="39" customHeight="1">
      <c r="A12" s="215">
        <v>7</v>
      </c>
      <c r="B12" s="216" t="s">
        <v>365</v>
      </c>
      <c r="C12" s="217" t="s">
        <v>366</v>
      </c>
      <c r="D12" s="218">
        <v>9</v>
      </c>
      <c r="E12" s="208"/>
      <c r="F12" s="209">
        <f t="shared" si="0"/>
        <v>0</v>
      </c>
    </row>
    <row r="13" spans="1:6" ht="193.5" customHeight="1">
      <c r="A13" s="215">
        <v>8</v>
      </c>
      <c r="B13" s="216" t="s">
        <v>367</v>
      </c>
      <c r="C13" s="217" t="s">
        <v>366</v>
      </c>
      <c r="D13" s="218">
        <v>1</v>
      </c>
      <c r="E13" s="208"/>
      <c r="F13" s="209">
        <f t="shared" si="0"/>
        <v>0</v>
      </c>
    </row>
    <row r="14" spans="1:6" ht="180">
      <c r="A14" s="215">
        <v>9</v>
      </c>
      <c r="B14" s="216" t="s">
        <v>368</v>
      </c>
      <c r="C14" s="217" t="s">
        <v>362</v>
      </c>
      <c r="D14" s="218">
        <v>7</v>
      </c>
      <c r="E14" s="208"/>
      <c r="F14" s="209">
        <f t="shared" si="0"/>
        <v>0</v>
      </c>
    </row>
    <row r="15" spans="1:6" ht="252">
      <c r="A15" s="215">
        <v>10</v>
      </c>
      <c r="B15" s="216" t="s">
        <v>369</v>
      </c>
      <c r="C15" s="217" t="s">
        <v>366</v>
      </c>
      <c r="D15" s="218">
        <v>6</v>
      </c>
      <c r="E15" s="208"/>
      <c r="F15" s="209">
        <f t="shared" si="0"/>
        <v>0</v>
      </c>
    </row>
    <row r="16" spans="1:6" ht="134.25" customHeight="1">
      <c r="A16" s="215">
        <v>11</v>
      </c>
      <c r="B16" s="216" t="s">
        <v>370</v>
      </c>
      <c r="C16" s="217" t="s">
        <v>366</v>
      </c>
      <c r="D16" s="218">
        <v>24</v>
      </c>
      <c r="E16" s="208"/>
      <c r="F16" s="209">
        <f t="shared" si="0"/>
        <v>0</v>
      </c>
    </row>
    <row r="17" spans="1:6" ht="197.25" customHeight="1">
      <c r="A17" s="215">
        <v>12</v>
      </c>
      <c r="B17" s="216" t="s">
        <v>371</v>
      </c>
      <c r="C17" s="217" t="s">
        <v>366</v>
      </c>
      <c r="D17" s="218">
        <v>10</v>
      </c>
      <c r="E17" s="208"/>
      <c r="F17" s="209">
        <f>D17*E17</f>
        <v>0</v>
      </c>
    </row>
    <row r="18" spans="1:6" ht="56.25" customHeight="1">
      <c r="A18" s="215">
        <v>13</v>
      </c>
      <c r="B18" s="216" t="s">
        <v>372</v>
      </c>
      <c r="C18" s="217" t="s">
        <v>366</v>
      </c>
      <c r="D18" s="218">
        <v>2</v>
      </c>
      <c r="E18" s="208"/>
      <c r="F18" s="209">
        <f>D18*E18</f>
        <v>0</v>
      </c>
    </row>
    <row r="19" spans="1:6">
      <c r="A19" s="215"/>
      <c r="B19" s="216"/>
      <c r="C19" s="217"/>
      <c r="D19" s="218"/>
      <c r="E19" s="208"/>
      <c r="F19" s="209"/>
    </row>
    <row r="20" spans="1:6" ht="30" customHeight="1" thickBot="1">
      <c r="A20" s="219"/>
      <c r="B20" s="220" t="s">
        <v>373</v>
      </c>
      <c r="C20" s="221"/>
      <c r="D20" s="221"/>
      <c r="E20" s="222"/>
      <c r="F20" s="223">
        <f>SUM(F6:F19)</f>
        <v>0</v>
      </c>
    </row>
    <row r="21" spans="1:6" ht="13.5" thickBot="1">
      <c r="A21" s="224" t="s">
        <v>374</v>
      </c>
      <c r="B21" s="225"/>
      <c r="C21" s="226"/>
      <c r="D21" s="226"/>
      <c r="E21" s="227"/>
      <c r="F21" s="228"/>
    </row>
    <row r="22" spans="1:6" ht="42.75" customHeight="1">
      <c r="A22" s="205">
        <v>1</v>
      </c>
      <c r="B22" s="206" t="s">
        <v>375</v>
      </c>
      <c r="C22" s="207" t="s">
        <v>358</v>
      </c>
      <c r="D22" s="207">
        <v>320</v>
      </c>
      <c r="E22" s="208"/>
      <c r="F22" s="209">
        <f t="shared" ref="F22:F41" si="1">D22*E22</f>
        <v>0</v>
      </c>
    </row>
    <row r="23" spans="1:6" ht="41.25" customHeight="1">
      <c r="A23" s="205">
        <v>2</v>
      </c>
      <c r="B23" s="206" t="s">
        <v>376</v>
      </c>
      <c r="C23" s="207" t="s">
        <v>358</v>
      </c>
      <c r="D23" s="207">
        <v>18</v>
      </c>
      <c r="E23" s="208"/>
      <c r="F23" s="209">
        <f>D23*E23</f>
        <v>0</v>
      </c>
    </row>
    <row r="24" spans="1:6" ht="44.25" customHeight="1">
      <c r="A24" s="205">
        <v>3</v>
      </c>
      <c r="B24" s="206" t="s">
        <v>377</v>
      </c>
      <c r="C24" s="207" t="s">
        <v>358</v>
      </c>
      <c r="D24" s="207">
        <v>40</v>
      </c>
      <c r="E24" s="208"/>
      <c r="F24" s="209">
        <f t="shared" si="1"/>
        <v>0</v>
      </c>
    </row>
    <row r="25" spans="1:6" ht="40.5" customHeight="1">
      <c r="A25" s="205">
        <v>4</v>
      </c>
      <c r="B25" s="206" t="s">
        <v>378</v>
      </c>
      <c r="C25" s="207" t="s">
        <v>358</v>
      </c>
      <c r="D25" s="207">
        <v>10</v>
      </c>
      <c r="E25" s="208"/>
      <c r="F25" s="209">
        <f>D25*E25</f>
        <v>0</v>
      </c>
    </row>
    <row r="26" spans="1:6" ht="75" customHeight="1">
      <c r="A26" s="229" t="s">
        <v>379</v>
      </c>
      <c r="B26" s="206" t="s">
        <v>380</v>
      </c>
      <c r="C26" s="211" t="s">
        <v>358</v>
      </c>
      <c r="D26" s="211">
        <f>SUM(D22:D24)</f>
        <v>378</v>
      </c>
      <c r="E26" s="212"/>
      <c r="F26" s="209">
        <f t="shared" si="1"/>
        <v>0</v>
      </c>
    </row>
    <row r="27" spans="1:6" ht="63" customHeight="1">
      <c r="A27" s="229" t="s">
        <v>381</v>
      </c>
      <c r="B27" s="214" t="s">
        <v>382</v>
      </c>
      <c r="C27" s="230" t="s">
        <v>366</v>
      </c>
      <c r="D27" s="231">
        <v>26</v>
      </c>
      <c r="E27" s="212"/>
      <c r="F27" s="209">
        <f t="shared" si="1"/>
        <v>0</v>
      </c>
    </row>
    <row r="28" spans="1:6" ht="60.75" customHeight="1">
      <c r="A28" s="229" t="s">
        <v>383</v>
      </c>
      <c r="B28" s="214" t="s">
        <v>384</v>
      </c>
      <c r="C28" s="230" t="s">
        <v>366</v>
      </c>
      <c r="D28" s="231">
        <v>2</v>
      </c>
      <c r="E28" s="212"/>
      <c r="F28" s="209">
        <f t="shared" si="1"/>
        <v>0</v>
      </c>
    </row>
    <row r="29" spans="1:6" ht="50.25" customHeight="1">
      <c r="A29" s="229" t="s">
        <v>385</v>
      </c>
      <c r="B29" s="206" t="s">
        <v>386</v>
      </c>
      <c r="C29" s="211" t="s">
        <v>366</v>
      </c>
      <c r="D29" s="211">
        <v>1</v>
      </c>
      <c r="E29" s="212"/>
      <c r="F29" s="209">
        <f t="shared" si="1"/>
        <v>0</v>
      </c>
    </row>
    <row r="30" spans="1:6" ht="40.5" customHeight="1">
      <c r="A30" s="232" t="s">
        <v>387</v>
      </c>
      <c r="B30" s="233" t="s">
        <v>388</v>
      </c>
      <c r="C30" s="211" t="s">
        <v>362</v>
      </c>
      <c r="D30" s="211">
        <v>2</v>
      </c>
      <c r="E30" s="212"/>
      <c r="F30" s="209">
        <f t="shared" si="1"/>
        <v>0</v>
      </c>
    </row>
    <row r="31" spans="1:6" ht="26.25" customHeight="1">
      <c r="A31" s="232" t="s">
        <v>389</v>
      </c>
      <c r="B31" s="233" t="s">
        <v>390</v>
      </c>
      <c r="C31" s="211" t="s">
        <v>362</v>
      </c>
      <c r="D31" s="211">
        <v>4</v>
      </c>
      <c r="E31" s="212"/>
      <c r="F31" s="209">
        <f t="shared" si="1"/>
        <v>0</v>
      </c>
    </row>
    <row r="32" spans="1:6" ht="27" customHeight="1">
      <c r="A32" s="232" t="s">
        <v>391</v>
      </c>
      <c r="B32" s="233" t="s">
        <v>392</v>
      </c>
      <c r="C32" s="211" t="s">
        <v>362</v>
      </c>
      <c r="D32" s="211">
        <v>1</v>
      </c>
      <c r="E32" s="212"/>
      <c r="F32" s="209">
        <f t="shared" si="1"/>
        <v>0</v>
      </c>
    </row>
    <row r="33" spans="1:6" ht="27.75" customHeight="1">
      <c r="A33" s="232" t="s">
        <v>393</v>
      </c>
      <c r="B33" s="233" t="s">
        <v>394</v>
      </c>
      <c r="C33" s="211" t="s">
        <v>362</v>
      </c>
      <c r="D33" s="211">
        <v>11</v>
      </c>
      <c r="E33" s="212"/>
      <c r="F33" s="209">
        <f t="shared" si="1"/>
        <v>0</v>
      </c>
    </row>
    <row r="34" spans="1:6" ht="27.75" customHeight="1">
      <c r="A34" s="229" t="s">
        <v>395</v>
      </c>
      <c r="B34" s="206" t="s">
        <v>396</v>
      </c>
      <c r="C34" s="211" t="s">
        <v>362</v>
      </c>
      <c r="D34" s="211">
        <v>14</v>
      </c>
      <c r="E34" s="212"/>
      <c r="F34" s="209">
        <f t="shared" si="1"/>
        <v>0</v>
      </c>
    </row>
    <row r="35" spans="1:6" ht="24">
      <c r="A35" s="229" t="s">
        <v>397</v>
      </c>
      <c r="B35" s="234" t="s">
        <v>398</v>
      </c>
      <c r="C35" s="211" t="s">
        <v>362</v>
      </c>
      <c r="D35" s="211">
        <v>1</v>
      </c>
      <c r="E35" s="212"/>
      <c r="F35" s="209">
        <f t="shared" si="1"/>
        <v>0</v>
      </c>
    </row>
    <row r="36" spans="1:6" ht="24">
      <c r="A36" s="229" t="s">
        <v>399</v>
      </c>
      <c r="B36" s="234" t="s">
        <v>400</v>
      </c>
      <c r="C36" s="211" t="s">
        <v>362</v>
      </c>
      <c r="D36" s="211">
        <v>2</v>
      </c>
      <c r="E36" s="212"/>
      <c r="F36" s="209">
        <f t="shared" si="1"/>
        <v>0</v>
      </c>
    </row>
    <row r="37" spans="1:6" ht="24">
      <c r="A37" s="229" t="s">
        <v>401</v>
      </c>
      <c r="B37" s="234" t="s">
        <v>402</v>
      </c>
      <c r="C37" s="211" t="s">
        <v>362</v>
      </c>
      <c r="D37" s="211">
        <v>2</v>
      </c>
      <c r="E37" s="212"/>
      <c r="F37" s="209">
        <f t="shared" si="1"/>
        <v>0</v>
      </c>
    </row>
    <row r="38" spans="1:6" ht="24">
      <c r="A38" s="229" t="s">
        <v>403</v>
      </c>
      <c r="B38" s="234" t="s">
        <v>404</v>
      </c>
      <c r="C38" s="211" t="s">
        <v>362</v>
      </c>
      <c r="D38" s="211">
        <v>1</v>
      </c>
      <c r="E38" s="212"/>
      <c r="F38" s="209">
        <f t="shared" si="1"/>
        <v>0</v>
      </c>
    </row>
    <row r="39" spans="1:6" ht="24">
      <c r="A39" s="229" t="s">
        <v>405</v>
      </c>
      <c r="B39" s="234" t="s">
        <v>406</v>
      </c>
      <c r="C39" s="211" t="s">
        <v>362</v>
      </c>
      <c r="D39" s="211">
        <v>4</v>
      </c>
      <c r="E39" s="212"/>
      <c r="F39" s="209">
        <f t="shared" si="1"/>
        <v>0</v>
      </c>
    </row>
    <row r="40" spans="1:6" ht="24">
      <c r="A40" s="232" t="s">
        <v>407</v>
      </c>
      <c r="B40" s="235" t="s">
        <v>408</v>
      </c>
      <c r="C40" s="211" t="s">
        <v>366</v>
      </c>
      <c r="D40" s="211">
        <v>1</v>
      </c>
      <c r="E40" s="212"/>
      <c r="F40" s="209">
        <f t="shared" si="1"/>
        <v>0</v>
      </c>
    </row>
    <row r="41" spans="1:6" ht="60">
      <c r="A41" s="236">
        <v>22</v>
      </c>
      <c r="B41" s="237" t="s">
        <v>409</v>
      </c>
      <c r="C41" s="238" t="s">
        <v>362</v>
      </c>
      <c r="D41" s="238">
        <v>1</v>
      </c>
      <c r="E41" s="239"/>
      <c r="F41" s="240">
        <f t="shared" si="1"/>
        <v>0</v>
      </c>
    </row>
    <row r="42" spans="1:6" ht="24">
      <c r="A42" s="241" t="s">
        <v>410</v>
      </c>
      <c r="B42" s="237" t="s">
        <v>411</v>
      </c>
      <c r="C42" s="238"/>
      <c r="D42" s="238"/>
      <c r="E42" s="239"/>
      <c r="F42" s="240"/>
    </row>
    <row r="43" spans="1:6">
      <c r="A43" s="242"/>
      <c r="B43" s="237" t="s">
        <v>412</v>
      </c>
      <c r="C43" s="238" t="s">
        <v>366</v>
      </c>
      <c r="D43" s="238">
        <v>1</v>
      </c>
      <c r="E43" s="239"/>
      <c r="F43" s="240">
        <f>D43*E43</f>
        <v>0</v>
      </c>
    </row>
    <row r="44" spans="1:6" ht="24">
      <c r="A44" s="241" t="s">
        <v>410</v>
      </c>
      <c r="B44" s="243" t="s">
        <v>413</v>
      </c>
      <c r="C44" s="238" t="s">
        <v>366</v>
      </c>
      <c r="D44" s="238">
        <v>1</v>
      </c>
      <c r="E44" s="239"/>
      <c r="F44" s="240">
        <f>D44*E44</f>
        <v>0</v>
      </c>
    </row>
    <row r="45" spans="1:6" ht="24">
      <c r="A45" s="244" t="s">
        <v>410</v>
      </c>
      <c r="B45" s="243" t="s">
        <v>414</v>
      </c>
      <c r="C45" s="238"/>
      <c r="D45" s="238"/>
      <c r="E45" s="239"/>
      <c r="F45" s="240"/>
    </row>
    <row r="46" spans="1:6">
      <c r="A46" s="245"/>
      <c r="B46" s="243" t="s">
        <v>415</v>
      </c>
      <c r="C46" s="238" t="s">
        <v>366</v>
      </c>
      <c r="D46" s="238">
        <v>8</v>
      </c>
      <c r="E46" s="239"/>
      <c r="F46" s="240">
        <f>D46*E46</f>
        <v>0</v>
      </c>
    </row>
    <row r="47" spans="1:6">
      <c r="A47" s="245"/>
      <c r="B47" s="243" t="s">
        <v>416</v>
      </c>
      <c r="C47" s="238" t="s">
        <v>366</v>
      </c>
      <c r="D47" s="238">
        <v>14</v>
      </c>
      <c r="E47" s="239"/>
      <c r="F47" s="240">
        <f>D47*E47</f>
        <v>0</v>
      </c>
    </row>
    <row r="48" spans="1:6">
      <c r="A48" s="245"/>
      <c r="B48" s="243" t="s">
        <v>417</v>
      </c>
      <c r="C48" s="238" t="s">
        <v>366</v>
      </c>
      <c r="D48" s="238">
        <v>1</v>
      </c>
      <c r="E48" s="239"/>
      <c r="F48" s="240">
        <f>D48*E48</f>
        <v>0</v>
      </c>
    </row>
    <row r="49" spans="1:6">
      <c r="A49" s="244" t="s">
        <v>410</v>
      </c>
      <c r="B49" s="243" t="s">
        <v>418</v>
      </c>
      <c r="C49" s="238" t="s">
        <v>362</v>
      </c>
      <c r="D49" s="238">
        <v>1</v>
      </c>
      <c r="E49" s="239"/>
      <c r="F49" s="240">
        <f>D49*E49</f>
        <v>0</v>
      </c>
    </row>
    <row r="50" spans="1:6" ht="36">
      <c r="A50" s="246"/>
      <c r="B50" s="243" t="s">
        <v>419</v>
      </c>
      <c r="C50" s="246"/>
      <c r="D50" s="246"/>
      <c r="E50" s="239"/>
      <c r="F50" s="240"/>
    </row>
    <row r="51" spans="1:6" ht="13.5" thickBot="1">
      <c r="A51" s="247" t="s">
        <v>420</v>
      </c>
      <c r="B51" s="248"/>
      <c r="C51" s="249"/>
      <c r="D51" s="250"/>
      <c r="E51" s="251"/>
      <c r="F51" s="252"/>
    </row>
    <row r="52" spans="1:6" ht="13.5" thickBot="1">
      <c r="A52" s="253"/>
      <c r="B52" s="254" t="s">
        <v>421</v>
      </c>
      <c r="C52" s="255"/>
      <c r="D52" s="255"/>
      <c r="E52" s="256"/>
      <c r="F52" s="257">
        <f>SUM(F22:F51)</f>
        <v>0</v>
      </c>
    </row>
    <row r="53" spans="1:6" ht="13.5" thickBot="1">
      <c r="A53" s="258" t="s">
        <v>422</v>
      </c>
      <c r="B53" s="259"/>
      <c r="C53" s="260"/>
      <c r="D53" s="260"/>
      <c r="E53" s="261"/>
      <c r="F53" s="262"/>
    </row>
    <row r="54" spans="1:6">
      <c r="A54" s="263"/>
      <c r="B54" s="264"/>
      <c r="C54" s="265"/>
      <c r="D54" s="265"/>
      <c r="E54" s="266"/>
      <c r="F54" s="267"/>
    </row>
    <row r="55" spans="1:6" ht="84">
      <c r="A55" s="268">
        <v>1</v>
      </c>
      <c r="B55" s="269" t="s">
        <v>423</v>
      </c>
      <c r="C55" s="270" t="s">
        <v>366</v>
      </c>
      <c r="D55" s="271">
        <v>125</v>
      </c>
      <c r="E55" s="272"/>
      <c r="F55" s="273">
        <f>E55*D55</f>
        <v>0</v>
      </c>
    </row>
    <row r="56" spans="1:6" ht="72">
      <c r="A56" s="268">
        <v>2</v>
      </c>
      <c r="B56" s="274" t="s">
        <v>424</v>
      </c>
      <c r="C56" s="270" t="s">
        <v>366</v>
      </c>
      <c r="D56" s="271">
        <v>34</v>
      </c>
      <c r="E56" s="272"/>
      <c r="F56" s="273">
        <f>D56*E56</f>
        <v>0</v>
      </c>
    </row>
    <row r="57" spans="1:6" ht="108">
      <c r="A57" s="268">
        <v>3</v>
      </c>
      <c r="B57" s="274" t="s">
        <v>425</v>
      </c>
      <c r="C57" s="270" t="s">
        <v>366</v>
      </c>
      <c r="D57" s="271">
        <v>4</v>
      </c>
      <c r="E57" s="272"/>
      <c r="F57" s="273">
        <f>E57*D57</f>
        <v>0</v>
      </c>
    </row>
    <row r="58" spans="1:6" ht="60">
      <c r="A58" s="268">
        <v>4</v>
      </c>
      <c r="B58" s="274" t="s">
        <v>426</v>
      </c>
      <c r="C58" s="270" t="s">
        <v>366</v>
      </c>
      <c r="D58" s="271">
        <v>4</v>
      </c>
      <c r="E58" s="272"/>
      <c r="F58" s="273">
        <f>D58*E58</f>
        <v>0</v>
      </c>
    </row>
    <row r="59" spans="1:6" ht="60">
      <c r="A59" s="268">
        <v>5</v>
      </c>
      <c r="B59" s="274" t="s">
        <v>427</v>
      </c>
      <c r="C59" s="270" t="s">
        <v>366</v>
      </c>
      <c r="D59" s="271">
        <v>20</v>
      </c>
      <c r="E59" s="272"/>
      <c r="F59" s="273">
        <f>D59*E59</f>
        <v>0</v>
      </c>
    </row>
    <row r="60" spans="1:6" ht="72">
      <c r="A60" s="268">
        <v>6</v>
      </c>
      <c r="B60" s="274" t="s">
        <v>428</v>
      </c>
      <c r="C60" s="270" t="s">
        <v>366</v>
      </c>
      <c r="D60" s="271">
        <v>6</v>
      </c>
      <c r="E60" s="272"/>
      <c r="F60" s="273">
        <f>D60*E60</f>
        <v>0</v>
      </c>
    </row>
    <row r="61" spans="1:6" ht="60">
      <c r="A61" s="268">
        <v>7</v>
      </c>
      <c r="B61" s="274" t="s">
        <v>429</v>
      </c>
      <c r="C61" s="270" t="s">
        <v>366</v>
      </c>
      <c r="D61" s="271">
        <v>7</v>
      </c>
      <c r="E61" s="272"/>
      <c r="F61" s="273">
        <f>D61*E61</f>
        <v>0</v>
      </c>
    </row>
    <row r="62" spans="1:6" ht="36">
      <c r="A62" s="268">
        <v>8</v>
      </c>
      <c r="B62" s="274" t="s">
        <v>430</v>
      </c>
      <c r="C62" s="270" t="s">
        <v>366</v>
      </c>
      <c r="D62" s="271">
        <v>4</v>
      </c>
      <c r="E62" s="272"/>
      <c r="F62" s="273">
        <f>D62*E62</f>
        <v>0</v>
      </c>
    </row>
    <row r="63" spans="1:6" ht="60">
      <c r="A63" s="268">
        <v>9</v>
      </c>
      <c r="B63" s="269" t="s">
        <v>484</v>
      </c>
      <c r="C63" s="275" t="s">
        <v>358</v>
      </c>
      <c r="D63" s="271">
        <v>160</v>
      </c>
      <c r="E63" s="276"/>
      <c r="F63" s="277">
        <f>E63*D63</f>
        <v>0</v>
      </c>
    </row>
    <row r="64" spans="1:6" ht="60">
      <c r="A64" s="268">
        <v>10</v>
      </c>
      <c r="B64" s="274" t="s">
        <v>431</v>
      </c>
      <c r="C64" s="270" t="s">
        <v>366</v>
      </c>
      <c r="D64" s="278">
        <v>18</v>
      </c>
      <c r="E64" s="272"/>
      <c r="F64" s="273">
        <f>D64*E64</f>
        <v>0</v>
      </c>
    </row>
    <row r="65" spans="1:6" ht="72">
      <c r="A65" s="268">
        <v>11</v>
      </c>
      <c r="B65" s="274" t="s">
        <v>432</v>
      </c>
      <c r="C65" s="270" t="s">
        <v>366</v>
      </c>
      <c r="D65" s="278">
        <v>15</v>
      </c>
      <c r="E65" s="272"/>
      <c r="F65" s="273">
        <f>D65*E65</f>
        <v>0</v>
      </c>
    </row>
    <row r="66" spans="1:6" ht="48">
      <c r="A66" s="268">
        <v>12</v>
      </c>
      <c r="B66" s="274" t="s">
        <v>433</v>
      </c>
      <c r="C66" s="270" t="s">
        <v>358</v>
      </c>
      <c r="D66" s="278">
        <v>164</v>
      </c>
      <c r="E66" s="272"/>
      <c r="F66" s="273">
        <f>D66*E66</f>
        <v>0</v>
      </c>
    </row>
    <row r="67" spans="1:6" ht="24">
      <c r="A67" s="268">
        <v>18</v>
      </c>
      <c r="B67" s="279" t="s">
        <v>434</v>
      </c>
      <c r="C67" s="270" t="s">
        <v>362</v>
      </c>
      <c r="D67" s="270">
        <v>1</v>
      </c>
      <c r="E67" s="280"/>
      <c r="F67" s="281">
        <f>D67*E67</f>
        <v>0</v>
      </c>
    </row>
    <row r="68" spans="1:6" ht="13.5" thickBot="1">
      <c r="A68" s="263"/>
      <c r="B68" s="206"/>
      <c r="C68" s="265"/>
      <c r="D68" s="265"/>
      <c r="E68" s="266"/>
      <c r="F68" s="267"/>
    </row>
    <row r="69" spans="1:6" ht="13.5" thickBot="1">
      <c r="A69" s="282" t="s">
        <v>420</v>
      </c>
      <c r="B69" s="283" t="s">
        <v>435</v>
      </c>
      <c r="C69" s="284"/>
      <c r="D69" s="284"/>
      <c r="E69" s="285"/>
      <c r="F69" s="286">
        <f>SUM(F55:F67)</f>
        <v>0</v>
      </c>
    </row>
    <row r="70" spans="1:6" ht="13.5" thickBot="1">
      <c r="A70" s="258" t="s">
        <v>436</v>
      </c>
      <c r="B70" s="259"/>
      <c r="C70" s="287"/>
      <c r="D70" s="287"/>
      <c r="E70" s="288"/>
      <c r="F70" s="289"/>
    </row>
    <row r="71" spans="1:6" ht="24">
      <c r="A71" s="290" t="s">
        <v>437</v>
      </c>
      <c r="B71" s="206" t="s">
        <v>438</v>
      </c>
      <c r="C71" s="207" t="s">
        <v>358</v>
      </c>
      <c r="D71" s="207">
        <v>20</v>
      </c>
      <c r="E71" s="291"/>
      <c r="F71" s="292">
        <f t="shared" ref="F71:F90" si="2">D71*E71</f>
        <v>0</v>
      </c>
    </row>
    <row r="72" spans="1:6" ht="36">
      <c r="A72" s="290" t="s">
        <v>439</v>
      </c>
      <c r="B72" s="206" t="s">
        <v>440</v>
      </c>
      <c r="C72" s="211" t="s">
        <v>358</v>
      </c>
      <c r="D72" s="211">
        <v>20</v>
      </c>
      <c r="E72" s="293"/>
      <c r="F72" s="292">
        <f t="shared" si="2"/>
        <v>0</v>
      </c>
    </row>
    <row r="73" spans="1:6" ht="48">
      <c r="A73" s="294">
        <v>3</v>
      </c>
      <c r="B73" s="295" t="s">
        <v>441</v>
      </c>
      <c r="C73" s="211" t="s">
        <v>358</v>
      </c>
      <c r="D73" s="211">
        <v>40</v>
      </c>
      <c r="E73" s="212"/>
      <c r="F73" s="296">
        <f t="shared" si="2"/>
        <v>0</v>
      </c>
    </row>
    <row r="74" spans="1:6" ht="24">
      <c r="A74" s="297" t="s">
        <v>442</v>
      </c>
      <c r="B74" s="206" t="s">
        <v>443</v>
      </c>
      <c r="C74" s="211" t="s">
        <v>358</v>
      </c>
      <c r="D74" s="211">
        <v>48</v>
      </c>
      <c r="E74" s="291"/>
      <c r="F74" s="292">
        <f t="shared" si="2"/>
        <v>0</v>
      </c>
    </row>
    <row r="75" spans="1:6" ht="36">
      <c r="A75" s="290" t="s">
        <v>379</v>
      </c>
      <c r="B75" s="206" t="s">
        <v>440</v>
      </c>
      <c r="C75" s="211" t="s">
        <v>358</v>
      </c>
      <c r="D75" s="211">
        <v>48</v>
      </c>
      <c r="E75" s="293"/>
      <c r="F75" s="292">
        <f t="shared" si="2"/>
        <v>0</v>
      </c>
    </row>
    <row r="76" spans="1:6" ht="24">
      <c r="A76" s="297" t="s">
        <v>381</v>
      </c>
      <c r="B76" s="298" t="s">
        <v>444</v>
      </c>
      <c r="C76" s="299" t="s">
        <v>358</v>
      </c>
      <c r="D76" s="299">
        <v>65</v>
      </c>
      <c r="E76" s="291"/>
      <c r="F76" s="292">
        <f t="shared" si="2"/>
        <v>0</v>
      </c>
    </row>
    <row r="77" spans="1:6">
      <c r="A77" s="297" t="s">
        <v>383</v>
      </c>
      <c r="B77" s="298" t="s">
        <v>445</v>
      </c>
      <c r="C77" s="299" t="s">
        <v>362</v>
      </c>
      <c r="D77" s="299">
        <v>1</v>
      </c>
      <c r="E77" s="291"/>
      <c r="F77" s="292">
        <f t="shared" si="2"/>
        <v>0</v>
      </c>
    </row>
    <row r="78" spans="1:6" ht="24">
      <c r="A78" s="300">
        <v>8</v>
      </c>
      <c r="B78" s="301" t="s">
        <v>446</v>
      </c>
      <c r="C78" s="301" t="s">
        <v>362</v>
      </c>
      <c r="D78" s="278">
        <v>1</v>
      </c>
      <c r="E78" s="302"/>
      <c r="F78" s="303">
        <f t="shared" si="2"/>
        <v>0</v>
      </c>
    </row>
    <row r="79" spans="1:6" ht="72">
      <c r="A79" s="304" t="s">
        <v>410</v>
      </c>
      <c r="B79" s="301" t="s">
        <v>447</v>
      </c>
      <c r="C79" s="301" t="s">
        <v>366</v>
      </c>
      <c r="D79" s="278">
        <v>1</v>
      </c>
      <c r="E79" s="302"/>
      <c r="F79" s="303">
        <f t="shared" si="2"/>
        <v>0</v>
      </c>
    </row>
    <row r="80" spans="1:6">
      <c r="A80" s="305" t="s">
        <v>410</v>
      </c>
      <c r="B80" s="274" t="s">
        <v>448</v>
      </c>
      <c r="C80" s="306" t="s">
        <v>366</v>
      </c>
      <c r="D80" s="307">
        <v>1</v>
      </c>
      <c r="E80" s="308"/>
      <c r="F80" s="309">
        <f t="shared" si="2"/>
        <v>0</v>
      </c>
    </row>
    <row r="81" spans="1:6">
      <c r="A81" s="305" t="s">
        <v>410</v>
      </c>
      <c r="B81" s="274" t="s">
        <v>449</v>
      </c>
      <c r="C81" s="306" t="s">
        <v>366</v>
      </c>
      <c r="D81" s="307">
        <v>1</v>
      </c>
      <c r="E81" s="308"/>
      <c r="F81" s="309">
        <f>D81*E81</f>
        <v>0</v>
      </c>
    </row>
    <row r="82" spans="1:6">
      <c r="A82" s="305" t="s">
        <v>410</v>
      </c>
      <c r="B82" s="274" t="s">
        <v>450</v>
      </c>
      <c r="C82" s="306" t="s">
        <v>366</v>
      </c>
      <c r="D82" s="307">
        <v>3</v>
      </c>
      <c r="E82" s="308"/>
      <c r="F82" s="309">
        <f t="shared" si="2"/>
        <v>0</v>
      </c>
    </row>
    <row r="83" spans="1:6">
      <c r="A83" s="305" t="s">
        <v>410</v>
      </c>
      <c r="B83" s="274" t="s">
        <v>451</v>
      </c>
      <c r="C83" s="306" t="s">
        <v>366</v>
      </c>
      <c r="D83" s="307">
        <v>1</v>
      </c>
      <c r="E83" s="308"/>
      <c r="F83" s="309">
        <f t="shared" si="2"/>
        <v>0</v>
      </c>
    </row>
    <row r="84" spans="1:6" ht="24">
      <c r="A84" s="305" t="s">
        <v>410</v>
      </c>
      <c r="B84" s="357" t="s">
        <v>452</v>
      </c>
      <c r="C84" s="306" t="s">
        <v>366</v>
      </c>
      <c r="D84" s="307">
        <v>1</v>
      </c>
      <c r="E84" s="308"/>
      <c r="F84" s="309">
        <f t="shared" si="2"/>
        <v>0</v>
      </c>
    </row>
    <row r="85" spans="1:6" ht="24">
      <c r="A85" s="305" t="s">
        <v>410</v>
      </c>
      <c r="B85" s="357" t="s">
        <v>453</v>
      </c>
      <c r="C85" s="306" t="s">
        <v>366</v>
      </c>
      <c r="D85" s="307">
        <v>2</v>
      </c>
      <c r="E85" s="308"/>
      <c r="F85" s="309">
        <f t="shared" si="2"/>
        <v>0</v>
      </c>
    </row>
    <row r="86" spans="1:6" ht="24">
      <c r="A86" s="305" t="s">
        <v>410</v>
      </c>
      <c r="B86" s="306" t="s">
        <v>454</v>
      </c>
      <c r="C86" s="306" t="s">
        <v>366</v>
      </c>
      <c r="D86" s="307">
        <v>1</v>
      </c>
      <c r="E86" s="308"/>
      <c r="F86" s="309">
        <f t="shared" si="2"/>
        <v>0</v>
      </c>
    </row>
    <row r="87" spans="1:6" ht="56.25">
      <c r="A87" s="305"/>
      <c r="B87" s="310" t="s">
        <v>455</v>
      </c>
      <c r="C87" s="311" t="s">
        <v>366</v>
      </c>
      <c r="D87" s="307">
        <v>1</v>
      </c>
      <c r="E87" s="308"/>
      <c r="F87" s="309">
        <f t="shared" si="2"/>
        <v>0</v>
      </c>
    </row>
    <row r="88" spans="1:6">
      <c r="A88" s="305" t="s">
        <v>410</v>
      </c>
      <c r="B88" s="306" t="s">
        <v>456</v>
      </c>
      <c r="C88" s="306" t="s">
        <v>366</v>
      </c>
      <c r="D88" s="307">
        <v>5</v>
      </c>
      <c r="E88" s="308"/>
      <c r="F88" s="309">
        <f t="shared" si="2"/>
        <v>0</v>
      </c>
    </row>
    <row r="89" spans="1:6" ht="36">
      <c r="A89" s="305" t="s">
        <v>410</v>
      </c>
      <c r="B89" s="306" t="s">
        <v>457</v>
      </c>
      <c r="C89" s="306" t="s">
        <v>362</v>
      </c>
      <c r="D89" s="307">
        <v>1</v>
      </c>
      <c r="E89" s="312"/>
      <c r="F89" s="309">
        <f t="shared" si="2"/>
        <v>0</v>
      </c>
    </row>
    <row r="90" spans="1:6">
      <c r="A90" s="305" t="s">
        <v>410</v>
      </c>
      <c r="B90" s="306" t="s">
        <v>458</v>
      </c>
      <c r="C90" s="306" t="s">
        <v>366</v>
      </c>
      <c r="D90" s="307">
        <v>1</v>
      </c>
      <c r="E90" s="312"/>
      <c r="F90" s="309">
        <f t="shared" si="2"/>
        <v>0</v>
      </c>
    </row>
    <row r="91" spans="1:6">
      <c r="A91" s="313"/>
      <c r="B91" s="314"/>
      <c r="C91" s="315"/>
      <c r="D91" s="315"/>
      <c r="E91" s="316"/>
      <c r="F91" s="317"/>
    </row>
    <row r="92" spans="1:6" ht="36">
      <c r="A92" s="318" t="s">
        <v>385</v>
      </c>
      <c r="B92" s="206" t="s">
        <v>459</v>
      </c>
      <c r="C92" s="207" t="s">
        <v>362</v>
      </c>
      <c r="D92" s="207">
        <v>1</v>
      </c>
      <c r="E92" s="291"/>
      <c r="F92" s="292">
        <f>D92*E92</f>
        <v>0</v>
      </c>
    </row>
    <row r="93" spans="1:6" ht="36">
      <c r="A93" s="319" t="s">
        <v>460</v>
      </c>
      <c r="B93" s="206" t="s">
        <v>461</v>
      </c>
      <c r="C93" s="207" t="s">
        <v>362</v>
      </c>
      <c r="D93" s="207">
        <v>1</v>
      </c>
      <c r="E93" s="291"/>
      <c r="F93" s="292">
        <f>D93*E93</f>
        <v>0</v>
      </c>
    </row>
    <row r="94" spans="1:6" ht="13.5" thickBot="1">
      <c r="A94" s="320"/>
      <c r="B94" s="190"/>
      <c r="C94" s="191"/>
      <c r="D94" s="192"/>
      <c r="E94" s="187"/>
      <c r="F94" s="188"/>
    </row>
    <row r="95" spans="1:6" ht="13.5" thickBot="1">
      <c r="A95" s="282" t="s">
        <v>420</v>
      </c>
      <c r="B95" s="283" t="s">
        <v>462</v>
      </c>
      <c r="C95" s="284"/>
      <c r="D95" s="284"/>
      <c r="E95" s="285"/>
      <c r="F95" s="286">
        <f>SUM(F71:F94)</f>
        <v>0</v>
      </c>
    </row>
    <row r="96" spans="1:6" ht="13.5" thickBot="1">
      <c r="A96" s="258" t="s">
        <v>463</v>
      </c>
      <c r="B96" s="321"/>
      <c r="C96" s="260"/>
      <c r="D96" s="260"/>
      <c r="E96" s="261"/>
      <c r="F96" s="262"/>
    </row>
    <row r="97" spans="1:6">
      <c r="A97" s="322" t="s">
        <v>437</v>
      </c>
      <c r="B97" s="323" t="s">
        <v>464</v>
      </c>
      <c r="C97" s="324" t="s">
        <v>362</v>
      </c>
      <c r="D97" s="324">
        <v>1</v>
      </c>
      <c r="E97" s="325"/>
      <c r="F97" s="326">
        <f>E97*D97</f>
        <v>0</v>
      </c>
    </row>
    <row r="98" spans="1:6" ht="24">
      <c r="A98" s="322" t="s">
        <v>439</v>
      </c>
      <c r="B98" s="206" t="s">
        <v>465</v>
      </c>
      <c r="C98" s="207" t="s">
        <v>362</v>
      </c>
      <c r="D98" s="207">
        <v>1</v>
      </c>
      <c r="E98" s="291"/>
      <c r="F98" s="292">
        <f>D98*E98</f>
        <v>0</v>
      </c>
    </row>
    <row r="99" spans="1:6" ht="24">
      <c r="A99" s="322" t="s">
        <v>466</v>
      </c>
      <c r="B99" s="206" t="s">
        <v>467</v>
      </c>
      <c r="C99" s="207" t="s">
        <v>362</v>
      </c>
      <c r="D99" s="207">
        <v>1</v>
      </c>
      <c r="E99" s="291"/>
      <c r="F99" s="292">
        <f>D99*E99</f>
        <v>0</v>
      </c>
    </row>
    <row r="100" spans="1:6" ht="13.5" thickBot="1">
      <c r="A100" s="327" t="s">
        <v>442</v>
      </c>
      <c r="B100" s="328" t="s">
        <v>468</v>
      </c>
      <c r="C100" s="329" t="s">
        <v>366</v>
      </c>
      <c r="D100" s="329">
        <v>1</v>
      </c>
      <c r="E100" s="325"/>
      <c r="F100" s="292">
        <f>D100*E100</f>
        <v>0</v>
      </c>
    </row>
    <row r="101" spans="1:6" ht="13.5" thickBot="1">
      <c r="A101" s="330" t="s">
        <v>420</v>
      </c>
      <c r="B101" s="331" t="s">
        <v>469</v>
      </c>
      <c r="C101" s="332"/>
      <c r="D101" s="332"/>
      <c r="E101" s="333"/>
      <c r="F101" s="334">
        <f>SUM(F97:F100)</f>
        <v>0</v>
      </c>
    </row>
    <row r="102" spans="1:6">
      <c r="A102" s="320"/>
      <c r="B102" s="190"/>
      <c r="C102" s="191"/>
      <c r="D102" s="192"/>
      <c r="E102" s="193"/>
      <c r="F102" s="194"/>
    </row>
    <row r="103" spans="1:6">
      <c r="A103" s="320"/>
      <c r="B103" s="190"/>
      <c r="C103" s="191"/>
      <c r="D103" s="192"/>
      <c r="E103" s="193"/>
      <c r="F103" s="194"/>
    </row>
    <row r="104" spans="1:6" ht="15.75">
      <c r="A104" s="335"/>
      <c r="B104" s="336" t="s">
        <v>470</v>
      </c>
      <c r="C104" s="337"/>
      <c r="D104" s="338"/>
      <c r="E104" s="339"/>
      <c r="F104" s="188"/>
    </row>
    <row r="105" spans="1:6" ht="15.75">
      <c r="A105" s="340"/>
      <c r="B105" s="341"/>
      <c r="C105" s="342"/>
      <c r="D105" s="343"/>
      <c r="E105" s="344"/>
      <c r="F105" s="194"/>
    </row>
    <row r="106" spans="1:6" ht="15.75">
      <c r="A106" s="345" t="s">
        <v>471</v>
      </c>
      <c r="B106" s="336" t="s">
        <v>472</v>
      </c>
      <c r="C106" s="337"/>
      <c r="D106" s="338"/>
      <c r="E106" s="339">
        <f>F20</f>
        <v>0</v>
      </c>
      <c r="F106" s="188"/>
    </row>
    <row r="107" spans="1:6" ht="15.75">
      <c r="A107" s="345" t="s">
        <v>473</v>
      </c>
      <c r="B107" s="336" t="s">
        <v>474</v>
      </c>
      <c r="C107" s="337"/>
      <c r="D107" s="338"/>
      <c r="E107" s="339">
        <f>F52</f>
        <v>0</v>
      </c>
      <c r="F107" s="188"/>
    </row>
    <row r="108" spans="1:6" ht="15.75">
      <c r="A108" s="346" t="s">
        <v>475</v>
      </c>
      <c r="B108" s="336" t="s">
        <v>476</v>
      </c>
      <c r="C108" s="337"/>
      <c r="D108" s="338"/>
      <c r="E108" s="339">
        <f>F69</f>
        <v>0</v>
      </c>
      <c r="F108" s="188"/>
    </row>
    <row r="109" spans="1:6" ht="15.75">
      <c r="A109" s="346" t="s">
        <v>477</v>
      </c>
      <c r="B109" s="336" t="s">
        <v>478</v>
      </c>
      <c r="C109" s="337"/>
      <c r="D109" s="338"/>
      <c r="E109" s="339">
        <f>F95</f>
        <v>0</v>
      </c>
      <c r="F109" s="188"/>
    </row>
    <row r="110" spans="1:6" ht="16.5" thickBot="1">
      <c r="A110" s="346" t="s">
        <v>479</v>
      </c>
      <c r="B110" s="347" t="s">
        <v>480</v>
      </c>
      <c r="C110" s="348"/>
      <c r="D110" s="349"/>
      <c r="E110" s="350">
        <f>F101</f>
        <v>0</v>
      </c>
      <c r="F110" s="188"/>
    </row>
    <row r="111" spans="1:6" ht="15.75">
      <c r="A111" s="346"/>
      <c r="B111" s="351" t="s">
        <v>481</v>
      </c>
      <c r="C111" s="337"/>
      <c r="D111" s="338"/>
      <c r="E111" s="339">
        <f>SUM(E106:E110)</f>
        <v>0</v>
      </c>
      <c r="F111" s="188"/>
    </row>
    <row r="112" spans="1:6" ht="16.5" thickBot="1">
      <c r="A112" s="346"/>
      <c r="B112" s="352" t="s">
        <v>482</v>
      </c>
      <c r="C112" s="353"/>
      <c r="D112" s="354"/>
      <c r="E112" s="350">
        <f>E111*0.22</f>
        <v>0</v>
      </c>
      <c r="F112" s="188"/>
    </row>
    <row r="113" spans="1:6" ht="16.5" thickBot="1">
      <c r="A113" s="355"/>
      <c r="B113" s="352" t="s">
        <v>483</v>
      </c>
      <c r="C113" s="353"/>
      <c r="D113" s="354"/>
      <c r="E113" s="350">
        <f>SUM(E111:E112)</f>
        <v>0</v>
      </c>
      <c r="F113" s="356"/>
    </row>
  </sheetData>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6"/>
  <sheetViews>
    <sheetView workbookViewId="0">
      <selection activeCell="E157" sqref="E157"/>
    </sheetView>
  </sheetViews>
  <sheetFormatPr defaultRowHeight="12.75"/>
  <cols>
    <col min="1" max="1" width="3.7109375" customWidth="1"/>
    <col min="2" max="2" width="49" customWidth="1"/>
    <col min="4" max="4" width="4.140625" customWidth="1"/>
    <col min="5" max="5" width="7.42578125" customWidth="1"/>
  </cols>
  <sheetData>
    <row r="1" spans="1:6">
      <c r="A1" s="358"/>
      <c r="B1" s="359" t="s">
        <v>485</v>
      </c>
      <c r="C1" s="360"/>
      <c r="D1" s="361"/>
      <c r="E1" s="362"/>
      <c r="F1" s="362"/>
    </row>
    <row r="2" spans="1:6">
      <c r="A2" s="363"/>
      <c r="B2" s="364"/>
      <c r="C2" s="365"/>
      <c r="D2" s="366"/>
      <c r="E2" s="367"/>
      <c r="F2" s="366"/>
    </row>
    <row r="3" spans="1:6" ht="13.5" thickBot="1">
      <c r="A3" s="368" t="s">
        <v>486</v>
      </c>
      <c r="B3" s="369" t="s">
        <v>487</v>
      </c>
      <c r="C3" s="370"/>
      <c r="D3" s="371"/>
      <c r="E3" s="372"/>
      <c r="F3" s="373"/>
    </row>
    <row r="4" spans="1:6" ht="13.5" thickTop="1">
      <c r="A4" s="363"/>
      <c r="B4" s="374"/>
      <c r="C4" s="375"/>
      <c r="D4" s="376"/>
      <c r="E4" s="362"/>
      <c r="F4" s="376"/>
    </row>
    <row r="5" spans="1:6" ht="33.75">
      <c r="A5" s="377" t="s">
        <v>488</v>
      </c>
      <c r="B5" s="378" t="s">
        <v>489</v>
      </c>
      <c r="C5" s="361"/>
      <c r="D5" s="362"/>
      <c r="E5" s="362"/>
      <c r="F5" s="362"/>
    </row>
    <row r="6" spans="1:6">
      <c r="A6" s="379"/>
      <c r="B6" s="455" t="s">
        <v>490</v>
      </c>
      <c r="C6" s="381">
        <v>10</v>
      </c>
      <c r="D6" s="382" t="s">
        <v>358</v>
      </c>
      <c r="E6" s="383">
        <v>0</v>
      </c>
      <c r="F6" s="384">
        <f>AVERAGE(C6*E6)</f>
        <v>0</v>
      </c>
    </row>
    <row r="7" spans="1:6">
      <c r="A7" s="363"/>
      <c r="B7" s="504"/>
      <c r="C7" s="375"/>
      <c r="D7" s="376"/>
      <c r="E7" s="362"/>
      <c r="F7" s="376"/>
    </row>
    <row r="8" spans="1:6">
      <c r="A8" s="385" t="s">
        <v>491</v>
      </c>
      <c r="B8" s="378" t="s">
        <v>492</v>
      </c>
      <c r="C8" s="387"/>
      <c r="D8" s="376"/>
      <c r="E8" s="362"/>
      <c r="F8" s="376"/>
    </row>
    <row r="9" spans="1:6">
      <c r="A9" s="388"/>
      <c r="B9" s="386" t="s">
        <v>493</v>
      </c>
      <c r="C9" s="387"/>
      <c r="D9" s="376"/>
      <c r="E9" s="362"/>
      <c r="F9" s="376"/>
    </row>
    <row r="10" spans="1:6">
      <c r="A10" s="363"/>
      <c r="B10" s="386" t="s">
        <v>494</v>
      </c>
      <c r="C10" s="387"/>
      <c r="D10" s="376"/>
      <c r="E10" s="362"/>
      <c r="F10" s="376"/>
    </row>
    <row r="11" spans="1:6">
      <c r="A11" s="363"/>
      <c r="B11" s="386" t="s">
        <v>495</v>
      </c>
      <c r="C11" s="387"/>
      <c r="D11" s="376"/>
      <c r="E11" s="362"/>
      <c r="F11" s="376"/>
    </row>
    <row r="12" spans="1:6">
      <c r="A12" s="363"/>
      <c r="B12" s="386" t="s">
        <v>496</v>
      </c>
      <c r="C12" s="387"/>
      <c r="D12" s="376"/>
      <c r="E12" s="362"/>
      <c r="F12" s="376"/>
    </row>
    <row r="13" spans="1:6">
      <c r="A13" s="363"/>
      <c r="B13" s="386" t="s">
        <v>497</v>
      </c>
      <c r="C13" s="387"/>
      <c r="D13" s="376"/>
      <c r="E13" s="362"/>
      <c r="F13" s="376"/>
    </row>
    <row r="14" spans="1:6">
      <c r="A14" s="363"/>
      <c r="B14" s="386" t="s">
        <v>498</v>
      </c>
      <c r="C14" s="389">
        <v>4</v>
      </c>
      <c r="D14" s="382" t="s">
        <v>362</v>
      </c>
      <c r="E14" s="390"/>
      <c r="F14" s="384">
        <f>AVERAGE(C14*E14)</f>
        <v>0</v>
      </c>
    </row>
    <row r="15" spans="1:6">
      <c r="A15" s="363"/>
      <c r="B15" s="374"/>
      <c r="C15" s="387"/>
      <c r="D15" s="376"/>
      <c r="E15" s="362"/>
      <c r="F15" s="376"/>
    </row>
    <row r="16" spans="1:6">
      <c r="A16" s="391" t="s">
        <v>499</v>
      </c>
      <c r="B16" s="386" t="s">
        <v>500</v>
      </c>
      <c r="C16" s="387"/>
      <c r="D16" s="376"/>
      <c r="E16" s="362"/>
      <c r="F16" s="376"/>
    </row>
    <row r="17" spans="1:6">
      <c r="A17" s="388"/>
      <c r="B17" s="386" t="s">
        <v>501</v>
      </c>
      <c r="C17" s="387"/>
      <c r="D17" s="376"/>
      <c r="E17" s="362"/>
      <c r="F17" s="376"/>
    </row>
    <row r="18" spans="1:6">
      <c r="A18" s="363"/>
      <c r="B18" s="386" t="s">
        <v>502</v>
      </c>
      <c r="C18" s="387"/>
      <c r="D18" s="376"/>
      <c r="E18" s="362"/>
      <c r="F18" s="376"/>
    </row>
    <row r="19" spans="1:6" ht="22.5">
      <c r="A19" s="363"/>
      <c r="B19" s="386" t="s">
        <v>503</v>
      </c>
      <c r="C19" s="376"/>
      <c r="D19" s="376"/>
      <c r="E19" s="376"/>
      <c r="F19" s="376"/>
    </row>
    <row r="20" spans="1:6">
      <c r="A20" s="363"/>
      <c r="B20" s="386" t="s">
        <v>504</v>
      </c>
      <c r="C20" s="389">
        <v>2</v>
      </c>
      <c r="D20" s="382" t="s">
        <v>362</v>
      </c>
      <c r="E20" s="390">
        <v>0</v>
      </c>
      <c r="F20" s="384">
        <f>AVERAGE(C20*E20)</f>
        <v>0</v>
      </c>
    </row>
    <row r="21" spans="1:6">
      <c r="A21" s="388"/>
      <c r="B21" s="364"/>
      <c r="C21" s="392"/>
      <c r="D21" s="393"/>
      <c r="E21" s="394" t="s">
        <v>505</v>
      </c>
      <c r="F21" s="395"/>
    </row>
    <row r="22" spans="1:6">
      <c r="A22" s="385" t="s">
        <v>506</v>
      </c>
      <c r="B22" s="386" t="s">
        <v>507</v>
      </c>
      <c r="C22" s="396"/>
      <c r="D22" s="376"/>
      <c r="E22" s="362"/>
      <c r="F22" s="376"/>
    </row>
    <row r="23" spans="1:6">
      <c r="A23" s="363"/>
      <c r="B23" s="386" t="s">
        <v>508</v>
      </c>
      <c r="C23" s="396"/>
      <c r="D23" s="376"/>
      <c r="E23" s="362"/>
      <c r="F23" s="376"/>
    </row>
    <row r="24" spans="1:6">
      <c r="A24" s="363"/>
      <c r="B24" s="386" t="s">
        <v>509</v>
      </c>
      <c r="C24" s="396"/>
      <c r="D24" s="376"/>
      <c r="E24" s="362"/>
      <c r="F24" s="376"/>
    </row>
    <row r="25" spans="1:6">
      <c r="A25" s="363"/>
      <c r="B25" s="386" t="s">
        <v>510</v>
      </c>
      <c r="C25" s="397">
        <v>4</v>
      </c>
      <c r="D25" s="382" t="s">
        <v>362</v>
      </c>
      <c r="E25" s="383">
        <v>0</v>
      </c>
      <c r="F25" s="384">
        <f>AVERAGE(C25*E25)</f>
        <v>0</v>
      </c>
    </row>
    <row r="26" spans="1:6">
      <c r="A26" s="363"/>
      <c r="B26" s="374"/>
      <c r="C26" s="375"/>
      <c r="D26" s="376"/>
      <c r="E26" s="362"/>
      <c r="F26" s="376"/>
    </row>
    <row r="27" spans="1:6" ht="22.5">
      <c r="A27" s="377" t="s">
        <v>511</v>
      </c>
      <c r="B27" s="380" t="s">
        <v>512</v>
      </c>
      <c r="C27" s="381">
        <v>4</v>
      </c>
      <c r="D27" s="382" t="s">
        <v>362</v>
      </c>
      <c r="E27" s="383">
        <v>0</v>
      </c>
      <c r="F27" s="384">
        <f>AVERAGE(C27*E27)</f>
        <v>0</v>
      </c>
    </row>
    <row r="28" spans="1:6">
      <c r="A28" s="398"/>
      <c r="B28" s="399"/>
      <c r="C28" s="392"/>
      <c r="D28" s="393"/>
      <c r="E28" s="400"/>
      <c r="F28" s="395"/>
    </row>
    <row r="29" spans="1:6" ht="33.75">
      <c r="A29" s="377" t="s">
        <v>513</v>
      </c>
      <c r="B29" s="386" t="s">
        <v>514</v>
      </c>
      <c r="C29" s="381">
        <v>1</v>
      </c>
      <c r="D29" s="382" t="s">
        <v>9</v>
      </c>
      <c r="E29" s="383">
        <v>0</v>
      </c>
      <c r="F29" s="384">
        <f>AVERAGE(C29*E29)</f>
        <v>0</v>
      </c>
    </row>
    <row r="30" spans="1:6" ht="13.5" thickBot="1">
      <c r="A30" s="401"/>
      <c r="B30" s="402"/>
      <c r="C30" s="403"/>
      <c r="D30" s="404"/>
      <c r="E30" s="405"/>
      <c r="F30" s="404"/>
    </row>
    <row r="31" spans="1:6" ht="23.25" thickTop="1">
      <c r="A31" s="406" t="s">
        <v>515</v>
      </c>
      <c r="B31" s="407" t="s">
        <v>516</v>
      </c>
      <c r="C31" s="361"/>
      <c r="D31" s="362"/>
      <c r="E31" s="408"/>
      <c r="F31" s="395">
        <f>SUM(F5:F30)</f>
        <v>0</v>
      </c>
    </row>
    <row r="32" spans="1:6">
      <c r="A32" s="406"/>
      <c r="B32" s="409" t="s">
        <v>517</v>
      </c>
      <c r="C32" s="410"/>
      <c r="D32" s="411"/>
      <c r="E32" s="412"/>
      <c r="F32" s="413"/>
    </row>
    <row r="33" spans="1:6">
      <c r="A33" s="406"/>
      <c r="B33" s="409" t="s">
        <v>518</v>
      </c>
      <c r="C33" s="410"/>
      <c r="D33" s="411"/>
      <c r="E33" s="412"/>
      <c r="F33" s="413"/>
    </row>
    <row r="34" spans="1:6">
      <c r="A34" s="406"/>
      <c r="B34" s="409" t="s">
        <v>519</v>
      </c>
      <c r="C34" s="410"/>
      <c r="D34" s="411"/>
      <c r="E34" s="412"/>
      <c r="F34" s="414"/>
    </row>
    <row r="35" spans="1:6">
      <c r="A35" s="406"/>
      <c r="B35" s="415" t="s">
        <v>520</v>
      </c>
      <c r="C35" s="410"/>
      <c r="D35" s="411"/>
      <c r="E35" s="412"/>
      <c r="F35" s="414"/>
    </row>
    <row r="36" spans="1:6">
      <c r="A36" s="406"/>
      <c r="B36" s="415" t="s">
        <v>521</v>
      </c>
      <c r="C36" s="410"/>
      <c r="D36" s="411"/>
      <c r="E36" s="412"/>
      <c r="F36" s="414"/>
    </row>
    <row r="37" spans="1:6" ht="23.25" thickBot="1">
      <c r="A37" s="406"/>
      <c r="B37" s="416" t="s">
        <v>522</v>
      </c>
      <c r="C37" s="417">
        <v>3</v>
      </c>
      <c r="D37" s="418" t="s">
        <v>40</v>
      </c>
      <c r="E37" s="419"/>
      <c r="F37" s="420">
        <f>AVERAGE(F31*C37/100)</f>
        <v>0</v>
      </c>
    </row>
    <row r="38" spans="1:6" ht="14.25" thickTop="1" thickBot="1">
      <c r="A38" s="406"/>
      <c r="B38" s="415"/>
      <c r="C38" s="392"/>
      <c r="D38" s="421"/>
      <c r="E38" s="412"/>
      <c r="F38" s="414"/>
    </row>
    <row r="39" spans="1:6" ht="13.5" thickTop="1">
      <c r="A39" s="422" t="str">
        <f>A3</f>
        <v>A.</v>
      </c>
      <c r="B39" s="423" t="str">
        <f>B3</f>
        <v>PREZRAČEVANJE IN KLIMATIZACIJA</v>
      </c>
      <c r="C39" s="361"/>
      <c r="D39" s="362"/>
      <c r="E39" s="424"/>
      <c r="F39" s="425">
        <f>SUM(F31:F38)</f>
        <v>0</v>
      </c>
    </row>
    <row r="40" spans="1:6">
      <c r="A40" s="363"/>
      <c r="B40" s="374"/>
      <c r="C40" s="375"/>
      <c r="D40" s="376"/>
      <c r="E40" s="362"/>
      <c r="F40" s="376"/>
    </row>
    <row r="41" spans="1:6" ht="81" customHeight="1" thickBot="1">
      <c r="A41" s="368" t="s">
        <v>523</v>
      </c>
      <c r="B41" s="369" t="s">
        <v>524</v>
      </c>
      <c r="C41" s="370"/>
      <c r="D41" s="371"/>
      <c r="E41" s="372"/>
      <c r="F41" s="373"/>
    </row>
    <row r="42" spans="1:6" ht="13.5" thickTop="1">
      <c r="A42" s="426"/>
      <c r="B42" s="411"/>
      <c r="C42" s="410"/>
      <c r="D42" s="411"/>
      <c r="E42" s="411"/>
      <c r="F42" s="413"/>
    </row>
    <row r="43" spans="1:6">
      <c r="A43" s="426"/>
      <c r="B43" s="427" t="s">
        <v>525</v>
      </c>
      <c r="C43" s="410"/>
      <c r="D43" s="411"/>
      <c r="E43" s="411"/>
      <c r="F43" s="413"/>
    </row>
    <row r="44" spans="1:6">
      <c r="A44" s="426"/>
      <c r="B44" s="427" t="s">
        <v>526</v>
      </c>
      <c r="C44" s="410"/>
      <c r="D44" s="411"/>
      <c r="E44" s="411"/>
      <c r="F44" s="413"/>
    </row>
    <row r="45" spans="1:6" ht="67.5">
      <c r="A45" s="377" t="s">
        <v>488</v>
      </c>
      <c r="B45" s="428" t="s">
        <v>527</v>
      </c>
      <c r="C45" s="429">
        <v>2</v>
      </c>
      <c r="D45" s="430" t="s">
        <v>9</v>
      </c>
      <c r="E45" s="431">
        <v>0</v>
      </c>
      <c r="F45" s="432">
        <f>C45*E45</f>
        <v>0</v>
      </c>
    </row>
    <row r="46" spans="1:6">
      <c r="A46" s="379"/>
      <c r="B46" s="433"/>
      <c r="C46" s="434"/>
      <c r="D46" s="435"/>
      <c r="E46" s="436"/>
      <c r="F46" s="437"/>
    </row>
    <row r="47" spans="1:6" ht="56.25">
      <c r="A47" s="377" t="s">
        <v>491</v>
      </c>
      <c r="B47" s="428" t="s">
        <v>528</v>
      </c>
      <c r="C47" s="429">
        <v>1</v>
      </c>
      <c r="D47" s="430" t="s">
        <v>9</v>
      </c>
      <c r="E47" s="431">
        <v>0</v>
      </c>
      <c r="F47" s="432">
        <f>C47*E47</f>
        <v>0</v>
      </c>
    </row>
    <row r="48" spans="1:6">
      <c r="A48" s="377"/>
      <c r="B48" s="428"/>
      <c r="C48" s="429"/>
      <c r="D48" s="430"/>
      <c r="E48" s="431"/>
      <c r="F48" s="432"/>
    </row>
    <row r="49" spans="1:6" ht="33.75">
      <c r="A49" s="377" t="s">
        <v>499</v>
      </c>
      <c r="B49" s="428" t="s">
        <v>529</v>
      </c>
      <c r="C49" s="429">
        <f>C45+C47*2+1</f>
        <v>5</v>
      </c>
      <c r="D49" s="430" t="s">
        <v>9</v>
      </c>
      <c r="E49" s="431">
        <v>0</v>
      </c>
      <c r="F49" s="432">
        <f>C49*E49</f>
        <v>0</v>
      </c>
    </row>
    <row r="50" spans="1:6">
      <c r="A50" s="379"/>
      <c r="B50" s="433"/>
      <c r="C50" s="434"/>
      <c r="D50" s="435"/>
      <c r="E50" s="436"/>
      <c r="F50" s="437"/>
    </row>
    <row r="51" spans="1:6" ht="22.5">
      <c r="A51" s="377" t="s">
        <v>506</v>
      </c>
      <c r="B51" s="428" t="s">
        <v>530</v>
      </c>
      <c r="C51" s="429">
        <f>C45+C47</f>
        <v>3</v>
      </c>
      <c r="D51" s="430" t="s">
        <v>9</v>
      </c>
      <c r="E51" s="431">
        <v>0</v>
      </c>
      <c r="F51" s="432">
        <f>C51*E51</f>
        <v>0</v>
      </c>
    </row>
    <row r="52" spans="1:6">
      <c r="A52" s="379"/>
      <c r="B52" s="433"/>
      <c r="C52" s="434"/>
      <c r="D52" s="435"/>
      <c r="E52" s="436"/>
      <c r="F52" s="437"/>
    </row>
    <row r="53" spans="1:6" ht="33.75">
      <c r="A53" s="377" t="s">
        <v>511</v>
      </c>
      <c r="B53" s="428" t="s">
        <v>531</v>
      </c>
      <c r="C53" s="429">
        <v>1</v>
      </c>
      <c r="D53" s="430" t="s">
        <v>9</v>
      </c>
      <c r="E53" s="431">
        <v>0</v>
      </c>
      <c r="F53" s="432">
        <f>C53*E53</f>
        <v>0</v>
      </c>
    </row>
    <row r="54" spans="1:6">
      <c r="A54" s="377"/>
      <c r="B54" s="428"/>
      <c r="C54" s="429"/>
      <c r="D54" s="430"/>
      <c r="E54" s="431"/>
      <c r="F54" s="432"/>
    </row>
    <row r="55" spans="1:6" ht="67.5">
      <c r="A55" s="377" t="s">
        <v>513</v>
      </c>
      <c r="B55" s="428" t="s">
        <v>532</v>
      </c>
      <c r="C55" s="429">
        <f>C45</f>
        <v>2</v>
      </c>
      <c r="D55" s="430" t="s">
        <v>9</v>
      </c>
      <c r="E55" s="431">
        <v>0</v>
      </c>
      <c r="F55" s="432">
        <f>C55*E55</f>
        <v>0</v>
      </c>
    </row>
    <row r="56" spans="1:6">
      <c r="A56" s="379"/>
      <c r="B56" s="433"/>
      <c r="C56" s="434"/>
      <c r="D56" s="435"/>
      <c r="E56" s="436"/>
      <c r="F56" s="437"/>
    </row>
    <row r="57" spans="1:6" ht="67.5">
      <c r="A57" s="377" t="s">
        <v>515</v>
      </c>
      <c r="B57" s="428" t="s">
        <v>533</v>
      </c>
      <c r="C57" s="429">
        <v>1</v>
      </c>
      <c r="D57" s="430" t="s">
        <v>9</v>
      </c>
      <c r="E57" s="431">
        <v>0</v>
      </c>
      <c r="F57" s="432">
        <f>C57*E57</f>
        <v>0</v>
      </c>
    </row>
    <row r="58" spans="1:6">
      <c r="A58" s="379"/>
      <c r="B58" s="433"/>
      <c r="C58" s="434"/>
      <c r="D58" s="435"/>
      <c r="E58" s="436"/>
      <c r="F58" s="437"/>
    </row>
    <row r="59" spans="1:6">
      <c r="A59" s="438"/>
      <c r="B59" s="439" t="s">
        <v>534</v>
      </c>
      <c r="C59" s="440"/>
      <c r="D59" s="441"/>
      <c r="E59" s="442"/>
      <c r="F59" s="443"/>
    </row>
    <row r="60" spans="1:6" ht="56.25">
      <c r="A60" s="377" t="s">
        <v>535</v>
      </c>
      <c r="B60" s="428" t="s">
        <v>536</v>
      </c>
      <c r="C60" s="444">
        <v>2</v>
      </c>
      <c r="D60" s="445" t="s">
        <v>9</v>
      </c>
      <c r="E60" s="431">
        <v>0</v>
      </c>
      <c r="F60" s="432">
        <f>C60*E60</f>
        <v>0</v>
      </c>
    </row>
    <row r="61" spans="1:6">
      <c r="A61" s="379"/>
      <c r="B61" s="433"/>
      <c r="C61" s="446"/>
      <c r="D61" s="447"/>
      <c r="E61" s="436"/>
      <c r="F61" s="437"/>
    </row>
    <row r="62" spans="1:6" ht="67.5">
      <c r="A62" s="377" t="s">
        <v>537</v>
      </c>
      <c r="B62" s="428" t="s">
        <v>538</v>
      </c>
      <c r="C62" s="444">
        <f>C60</f>
        <v>2</v>
      </c>
      <c r="D62" s="445" t="s">
        <v>9</v>
      </c>
      <c r="E62" s="431">
        <v>0</v>
      </c>
      <c r="F62" s="432">
        <f>C62*E62</f>
        <v>0</v>
      </c>
    </row>
    <row r="63" spans="1:6">
      <c r="A63" s="379"/>
      <c r="B63" s="433"/>
      <c r="C63" s="446"/>
      <c r="D63" s="447"/>
      <c r="E63" s="436"/>
      <c r="F63" s="437"/>
    </row>
    <row r="64" spans="1:6" ht="33.75">
      <c r="A64" s="377" t="s">
        <v>539</v>
      </c>
      <c r="B64" s="428" t="s">
        <v>540</v>
      </c>
      <c r="C64" s="444">
        <f>C62</f>
        <v>2</v>
      </c>
      <c r="D64" s="445" t="s">
        <v>9</v>
      </c>
      <c r="E64" s="431">
        <v>0</v>
      </c>
      <c r="F64" s="432">
        <f>C64*E64</f>
        <v>0</v>
      </c>
    </row>
    <row r="65" spans="1:6">
      <c r="A65" s="379"/>
      <c r="B65" s="433"/>
      <c r="C65" s="446"/>
      <c r="D65" s="447"/>
      <c r="E65" s="436"/>
      <c r="F65" s="437"/>
    </row>
    <row r="66" spans="1:6" ht="33.75">
      <c r="A66" s="377" t="s">
        <v>541</v>
      </c>
      <c r="B66" s="428" t="s">
        <v>542</v>
      </c>
      <c r="C66" s="429">
        <f>2*C60</f>
        <v>4</v>
      </c>
      <c r="D66" s="430" t="s">
        <v>9</v>
      </c>
      <c r="E66" s="431">
        <v>0</v>
      </c>
      <c r="F66" s="432">
        <f>C66*E66</f>
        <v>0</v>
      </c>
    </row>
    <row r="67" spans="1:6">
      <c r="A67" s="398"/>
      <c r="B67" s="433"/>
      <c r="C67" s="434"/>
      <c r="D67" s="435"/>
      <c r="E67" s="436"/>
      <c r="F67" s="437"/>
    </row>
    <row r="68" spans="1:6">
      <c r="A68" s="448"/>
      <c r="B68" s="449" t="s">
        <v>543</v>
      </c>
      <c r="C68" s="450"/>
      <c r="D68" s="451"/>
      <c r="E68" s="452"/>
      <c r="F68" s="443"/>
    </row>
    <row r="69" spans="1:6" ht="67.5">
      <c r="A69" s="453" t="s">
        <v>544</v>
      </c>
      <c r="B69" s="428" t="s">
        <v>545</v>
      </c>
      <c r="C69" s="444">
        <v>1</v>
      </c>
      <c r="D69" s="445" t="s">
        <v>9</v>
      </c>
      <c r="E69" s="431">
        <v>0</v>
      </c>
      <c r="F69" s="432">
        <f>C69*E69</f>
        <v>0</v>
      </c>
    </row>
    <row r="70" spans="1:6">
      <c r="A70" s="448"/>
      <c r="B70" s="433"/>
      <c r="C70" s="446"/>
      <c r="D70" s="447"/>
      <c r="E70" s="436"/>
      <c r="F70" s="437"/>
    </row>
    <row r="71" spans="1:6" ht="56.25">
      <c r="A71" s="453" t="s">
        <v>546</v>
      </c>
      <c r="B71" s="428" t="s">
        <v>547</v>
      </c>
      <c r="C71" s="444">
        <f>C69</f>
        <v>1</v>
      </c>
      <c r="D71" s="445" t="s">
        <v>9</v>
      </c>
      <c r="E71" s="431">
        <v>0</v>
      </c>
      <c r="F71" s="432">
        <f>C71*E71</f>
        <v>0</v>
      </c>
    </row>
    <row r="72" spans="1:6">
      <c r="A72" s="448"/>
      <c r="B72" s="433"/>
      <c r="C72" s="446"/>
      <c r="D72" s="447"/>
      <c r="E72" s="436"/>
      <c r="F72" s="437"/>
    </row>
    <row r="73" spans="1:6" ht="67.5">
      <c r="A73" s="453" t="s">
        <v>548</v>
      </c>
      <c r="B73" s="428" t="s">
        <v>549</v>
      </c>
      <c r="C73" s="444">
        <f>C71</f>
        <v>1</v>
      </c>
      <c r="D73" s="445" t="s">
        <v>9</v>
      </c>
      <c r="E73" s="431">
        <v>0</v>
      </c>
      <c r="F73" s="432">
        <f>C73*E73</f>
        <v>0</v>
      </c>
    </row>
    <row r="74" spans="1:6">
      <c r="A74" s="448"/>
      <c r="B74" s="433"/>
      <c r="C74" s="446"/>
      <c r="D74" s="447"/>
      <c r="E74" s="436"/>
      <c r="F74" s="437"/>
    </row>
    <row r="75" spans="1:6" ht="33.75">
      <c r="A75" s="453" t="s">
        <v>550</v>
      </c>
      <c r="B75" s="428" t="s">
        <v>542</v>
      </c>
      <c r="C75" s="429">
        <f>C73</f>
        <v>1</v>
      </c>
      <c r="D75" s="430" t="s">
        <v>9</v>
      </c>
      <c r="E75" s="431">
        <v>0</v>
      </c>
      <c r="F75" s="432">
        <f>C75*E75</f>
        <v>0</v>
      </c>
    </row>
    <row r="76" spans="1:6">
      <c r="A76" s="448"/>
      <c r="B76" s="433"/>
      <c r="C76" s="434"/>
      <c r="D76" s="435"/>
      <c r="E76" s="436"/>
      <c r="F76" s="437"/>
    </row>
    <row r="77" spans="1:6" ht="33.75">
      <c r="A77" s="453" t="s">
        <v>551</v>
      </c>
      <c r="B77" s="428" t="s">
        <v>552</v>
      </c>
      <c r="C77" s="444">
        <f>C75</f>
        <v>1</v>
      </c>
      <c r="D77" s="445" t="s">
        <v>9</v>
      </c>
      <c r="E77" s="431">
        <v>0</v>
      </c>
      <c r="F77" s="432">
        <f>C77*E77</f>
        <v>0</v>
      </c>
    </row>
    <row r="78" spans="1:6">
      <c r="A78" s="398"/>
      <c r="B78" s="433"/>
      <c r="C78" s="434"/>
      <c r="D78" s="435"/>
      <c r="E78" s="436"/>
      <c r="F78" s="437"/>
    </row>
    <row r="79" spans="1:6">
      <c r="A79" s="426"/>
      <c r="B79" s="427" t="s">
        <v>553</v>
      </c>
      <c r="C79" s="410"/>
      <c r="D79" s="411"/>
      <c r="E79" s="411"/>
      <c r="F79" s="413"/>
    </row>
    <row r="80" spans="1:6">
      <c r="A80" s="426"/>
      <c r="B80" s="362"/>
      <c r="C80" s="410"/>
      <c r="D80" s="411"/>
      <c r="E80" s="411"/>
      <c r="F80" s="413"/>
    </row>
    <row r="81" spans="1:6" ht="112.5">
      <c r="A81" s="377" t="s">
        <v>554</v>
      </c>
      <c r="B81" s="454" t="s">
        <v>555</v>
      </c>
      <c r="C81" s="446"/>
      <c r="D81" s="447"/>
      <c r="E81" s="436"/>
      <c r="F81" s="437"/>
    </row>
    <row r="82" spans="1:6">
      <c r="A82" s="379"/>
      <c r="B82" s="380" t="s">
        <v>556</v>
      </c>
      <c r="C82" s="430">
        <v>20</v>
      </c>
      <c r="D82" s="430" t="s">
        <v>358</v>
      </c>
      <c r="E82" s="431">
        <v>0</v>
      </c>
      <c r="F82" s="432">
        <f>C82*E82</f>
        <v>0</v>
      </c>
    </row>
    <row r="83" spans="1:6">
      <c r="A83" s="379"/>
      <c r="B83" s="380" t="s">
        <v>557</v>
      </c>
      <c r="C83" s="430">
        <v>40</v>
      </c>
      <c r="D83" s="430" t="s">
        <v>358</v>
      </c>
      <c r="E83" s="431">
        <v>0</v>
      </c>
      <c r="F83" s="432">
        <f>C83*E83</f>
        <v>0</v>
      </c>
    </row>
    <row r="84" spans="1:6">
      <c r="A84" s="379"/>
      <c r="B84" s="364"/>
      <c r="C84" s="435"/>
      <c r="D84" s="435"/>
      <c r="E84" s="436"/>
      <c r="F84" s="437"/>
    </row>
    <row r="85" spans="1:6" ht="112.5">
      <c r="A85" s="377" t="s">
        <v>558</v>
      </c>
      <c r="B85" s="454" t="s">
        <v>559</v>
      </c>
      <c r="C85" s="434"/>
      <c r="D85" s="435"/>
      <c r="E85" s="436"/>
      <c r="F85" s="437"/>
    </row>
    <row r="86" spans="1:6">
      <c r="A86" s="379"/>
      <c r="B86" s="380" t="s">
        <v>560</v>
      </c>
      <c r="C86" s="430">
        <v>20</v>
      </c>
      <c r="D86" s="430" t="s">
        <v>358</v>
      </c>
      <c r="E86" s="431">
        <v>0</v>
      </c>
      <c r="F86" s="432">
        <f>C86*E86</f>
        <v>0</v>
      </c>
    </row>
    <row r="87" spans="1:6">
      <c r="A87" s="379"/>
      <c r="B87" s="505"/>
      <c r="C87" s="435"/>
      <c r="D87" s="435"/>
      <c r="E87" s="436"/>
      <c r="F87" s="437"/>
    </row>
    <row r="88" spans="1:6">
      <c r="A88" s="456"/>
      <c r="B88" s="457"/>
      <c r="C88" s="458"/>
      <c r="D88" s="421"/>
      <c r="E88" s="400"/>
      <c r="F88" s="414"/>
    </row>
    <row r="89" spans="1:6">
      <c r="A89" s="377" t="s">
        <v>561</v>
      </c>
      <c r="B89" s="380" t="s">
        <v>562</v>
      </c>
      <c r="C89" s="459"/>
      <c r="D89" s="392"/>
      <c r="E89" s="460"/>
      <c r="F89" s="461"/>
    </row>
    <row r="90" spans="1:6">
      <c r="A90" s="398"/>
      <c r="B90" s="462" t="s">
        <v>563</v>
      </c>
      <c r="C90" s="463">
        <v>3</v>
      </c>
      <c r="D90" s="381" t="s">
        <v>362</v>
      </c>
      <c r="E90" s="464">
        <v>0</v>
      </c>
      <c r="F90" s="465">
        <f>AVERAGE(C90*E90)</f>
        <v>0</v>
      </c>
    </row>
    <row r="91" spans="1:6">
      <c r="A91" s="398"/>
      <c r="B91" s="466"/>
      <c r="C91" s="467"/>
      <c r="D91" s="392"/>
      <c r="E91" s="468"/>
      <c r="F91" s="461"/>
    </row>
    <row r="92" spans="1:6">
      <c r="A92" s="426"/>
      <c r="B92" s="427" t="s">
        <v>564</v>
      </c>
      <c r="C92" s="410"/>
      <c r="D92" s="411"/>
      <c r="E92" s="411"/>
      <c r="F92" s="413"/>
    </row>
    <row r="93" spans="1:6" ht="33.75">
      <c r="A93" s="385" t="s">
        <v>565</v>
      </c>
      <c r="B93" s="469" t="s">
        <v>566</v>
      </c>
      <c r="C93" s="470"/>
      <c r="D93" s="446"/>
      <c r="E93" s="436"/>
      <c r="F93" s="471"/>
    </row>
    <row r="94" spans="1:6">
      <c r="A94" s="388"/>
      <c r="B94" s="469" t="s">
        <v>567</v>
      </c>
      <c r="C94" s="472">
        <v>10</v>
      </c>
      <c r="D94" s="444" t="s">
        <v>568</v>
      </c>
      <c r="E94" s="431">
        <v>0</v>
      </c>
      <c r="F94" s="473">
        <f>C94*E94</f>
        <v>0</v>
      </c>
    </row>
    <row r="95" spans="1:6">
      <c r="A95" s="363"/>
      <c r="B95" s="469" t="s">
        <v>569</v>
      </c>
      <c r="C95" s="472">
        <v>15</v>
      </c>
      <c r="D95" s="444" t="s">
        <v>570</v>
      </c>
      <c r="E95" s="431">
        <v>0</v>
      </c>
      <c r="F95" s="473">
        <f>C95*E95</f>
        <v>0</v>
      </c>
    </row>
    <row r="96" spans="1:6">
      <c r="A96" s="363"/>
      <c r="B96" s="469" t="s">
        <v>571</v>
      </c>
      <c r="C96" s="472">
        <v>6</v>
      </c>
      <c r="D96" s="444" t="s">
        <v>570</v>
      </c>
      <c r="E96" s="431">
        <v>0</v>
      </c>
      <c r="F96" s="473">
        <f>C96*E96</f>
        <v>0</v>
      </c>
    </row>
    <row r="97" spans="1:6">
      <c r="A97" s="363"/>
      <c r="B97" s="469" t="s">
        <v>572</v>
      </c>
      <c r="C97" s="472">
        <v>8</v>
      </c>
      <c r="D97" s="444" t="s">
        <v>570</v>
      </c>
      <c r="E97" s="431">
        <v>0</v>
      </c>
      <c r="F97" s="473">
        <f>C97*E97</f>
        <v>0</v>
      </c>
    </row>
    <row r="98" spans="1:6">
      <c r="A98" s="363"/>
      <c r="B98" s="474"/>
      <c r="C98" s="470"/>
      <c r="D98" s="446"/>
      <c r="E98" s="436"/>
      <c r="F98" s="471"/>
    </row>
    <row r="99" spans="1:6">
      <c r="A99" s="385" t="s">
        <v>573</v>
      </c>
      <c r="B99" s="469" t="s">
        <v>574</v>
      </c>
      <c r="C99" s="375"/>
      <c r="D99" s="376"/>
      <c r="E99" s="376"/>
      <c r="F99" s="376"/>
    </row>
    <row r="100" spans="1:6" ht="22.5">
      <c r="A100" s="363"/>
      <c r="B100" s="469" t="s">
        <v>575</v>
      </c>
      <c r="C100" s="472">
        <v>1</v>
      </c>
      <c r="D100" s="444" t="s">
        <v>576</v>
      </c>
      <c r="E100" s="431">
        <v>0</v>
      </c>
      <c r="F100" s="473">
        <f>C100*E100</f>
        <v>0</v>
      </c>
    </row>
    <row r="101" spans="1:6" ht="13.5" thickBot="1">
      <c r="A101" s="401"/>
      <c r="B101" s="475"/>
      <c r="C101" s="403"/>
      <c r="D101" s="404"/>
      <c r="E101" s="404"/>
      <c r="F101" s="404"/>
    </row>
    <row r="102" spans="1:6" ht="13.5" thickTop="1">
      <c r="A102" s="379"/>
      <c r="B102" s="474"/>
      <c r="C102" s="375"/>
      <c r="D102" s="376"/>
      <c r="E102" s="376"/>
      <c r="F102" s="476">
        <f>SUM(F44:F101)</f>
        <v>0</v>
      </c>
    </row>
    <row r="103" spans="1:6" ht="22.5">
      <c r="A103" s="379" t="s">
        <v>577</v>
      </c>
      <c r="B103" s="477" t="s">
        <v>578</v>
      </c>
      <c r="C103" s="478"/>
      <c r="D103" s="367"/>
      <c r="E103" s="367"/>
      <c r="F103" s="436"/>
    </row>
    <row r="104" spans="1:6">
      <c r="A104" s="379"/>
      <c r="B104" s="479" t="s">
        <v>579</v>
      </c>
      <c r="C104" s="480"/>
      <c r="D104" s="480"/>
      <c r="E104" s="481"/>
      <c r="F104" s="437"/>
    </row>
    <row r="105" spans="1:6">
      <c r="A105" s="379"/>
      <c r="B105" s="479" t="s">
        <v>580</v>
      </c>
      <c r="C105" s="480"/>
      <c r="D105" s="480"/>
      <c r="E105" s="481"/>
      <c r="F105" s="437"/>
    </row>
    <row r="106" spans="1:6" ht="22.5">
      <c r="A106" s="379"/>
      <c r="B106" s="506" t="s">
        <v>581</v>
      </c>
      <c r="C106" s="480"/>
      <c r="D106" s="480"/>
      <c r="E106" s="481"/>
      <c r="F106" s="437"/>
    </row>
    <row r="107" spans="1:6">
      <c r="A107" s="379"/>
      <c r="B107" s="506" t="s">
        <v>582</v>
      </c>
      <c r="C107" s="480"/>
      <c r="D107" s="480"/>
      <c r="E107" s="481"/>
      <c r="F107" s="437"/>
    </row>
    <row r="108" spans="1:6">
      <c r="A108" s="379"/>
      <c r="B108" s="479" t="s">
        <v>583</v>
      </c>
      <c r="C108" s="480"/>
      <c r="D108" s="480"/>
      <c r="E108" s="481"/>
      <c r="F108" s="437"/>
    </row>
    <row r="109" spans="1:6">
      <c r="A109" s="379"/>
      <c r="B109" s="479" t="s">
        <v>584</v>
      </c>
      <c r="C109" s="480"/>
      <c r="D109" s="480"/>
      <c r="E109" s="481"/>
      <c r="F109" s="437"/>
    </row>
    <row r="110" spans="1:6">
      <c r="A110" s="379"/>
      <c r="B110" s="479" t="s">
        <v>585</v>
      </c>
      <c r="C110" s="375"/>
      <c r="D110" s="376"/>
      <c r="E110" s="376"/>
      <c r="F110" s="476"/>
    </row>
    <row r="111" spans="1:6" ht="13.5" thickBot="1">
      <c r="A111" s="379"/>
      <c r="B111" s="483"/>
      <c r="C111" s="484">
        <v>3</v>
      </c>
      <c r="D111" s="485" t="s">
        <v>40</v>
      </c>
      <c r="E111" s="486"/>
      <c r="F111" s="487">
        <f>AVERAGE(F102*C111/100)</f>
        <v>0</v>
      </c>
    </row>
    <row r="112" spans="1:6" ht="13.5" thickTop="1">
      <c r="A112" s="379"/>
      <c r="B112" s="399"/>
      <c r="C112" s="361"/>
      <c r="D112" s="362"/>
      <c r="E112" s="362"/>
      <c r="F112" s="488"/>
    </row>
    <row r="113" spans="1:6">
      <c r="A113" s="379" t="str">
        <f>A41</f>
        <v>B.</v>
      </c>
      <c r="B113" s="423" t="str">
        <f>B41</f>
        <v>NOTRANJA VODOVOD IN KANALIZACIJA</v>
      </c>
      <c r="C113" s="361"/>
      <c r="D113" s="362"/>
      <c r="E113" s="362"/>
      <c r="F113" s="489">
        <f>SUM(F102:F112)</f>
        <v>0</v>
      </c>
    </row>
    <row r="114" spans="1:6">
      <c r="A114" s="379"/>
      <c r="B114" s="423"/>
      <c r="C114" s="361"/>
      <c r="D114" s="362"/>
      <c r="E114" s="362"/>
      <c r="F114" s="489"/>
    </row>
    <row r="115" spans="1:6" ht="13.5" thickBot="1">
      <c r="A115" s="368" t="s">
        <v>586</v>
      </c>
      <c r="B115" s="369" t="s">
        <v>587</v>
      </c>
      <c r="C115" s="370"/>
      <c r="D115" s="371"/>
      <c r="E115" s="372"/>
      <c r="F115" s="373"/>
    </row>
    <row r="116" spans="1:6" ht="13.5" thickTop="1">
      <c r="A116" s="490"/>
      <c r="B116" s="491"/>
      <c r="C116" s="492"/>
      <c r="D116" s="493"/>
      <c r="E116" s="494"/>
      <c r="F116" s="495"/>
    </row>
    <row r="117" spans="1:6" ht="33.75">
      <c r="A117" s="377" t="s">
        <v>488</v>
      </c>
      <c r="B117" s="386" t="s">
        <v>588</v>
      </c>
      <c r="C117" s="381">
        <v>4</v>
      </c>
      <c r="D117" s="381" t="s">
        <v>9</v>
      </c>
      <c r="E117" s="496">
        <v>0</v>
      </c>
      <c r="F117" s="465">
        <f>AVERAGE(C117*E117)</f>
        <v>0</v>
      </c>
    </row>
    <row r="118" spans="1:6">
      <c r="A118" s="363"/>
      <c r="B118" s="474"/>
      <c r="C118" s="470"/>
      <c r="D118" s="446"/>
      <c r="E118" s="436"/>
      <c r="F118" s="471"/>
    </row>
    <row r="119" spans="1:6" ht="22.5">
      <c r="A119" s="497" t="s">
        <v>491</v>
      </c>
      <c r="B119" s="498" t="s">
        <v>589</v>
      </c>
      <c r="C119" s="478"/>
      <c r="D119" s="478"/>
      <c r="E119" s="499"/>
      <c r="F119" s="499"/>
    </row>
    <row r="120" spans="1:6">
      <c r="A120" s="500"/>
      <c r="B120" s="507" t="s">
        <v>596</v>
      </c>
      <c r="C120" s="478"/>
      <c r="D120" s="478"/>
      <c r="E120" s="499"/>
      <c r="F120" s="499"/>
    </row>
    <row r="121" spans="1:6">
      <c r="A121" s="500"/>
      <c r="B121" s="508" t="s">
        <v>590</v>
      </c>
      <c r="C121" s="478"/>
      <c r="D121" s="478"/>
      <c r="E121" s="499"/>
      <c r="F121" s="499"/>
    </row>
    <row r="122" spans="1:6">
      <c r="A122" s="500"/>
      <c r="B122" s="501" t="s">
        <v>591</v>
      </c>
      <c r="C122" s="502">
        <v>30</v>
      </c>
      <c r="D122" s="502" t="s">
        <v>358</v>
      </c>
      <c r="E122" s="503">
        <v>0</v>
      </c>
      <c r="F122" s="503">
        <f>AVERAGE(C122*E122)</f>
        <v>0</v>
      </c>
    </row>
    <row r="123" spans="1:6">
      <c r="A123" s="500"/>
      <c r="B123" s="501" t="s">
        <v>592</v>
      </c>
      <c r="C123" s="375"/>
      <c r="D123" s="376"/>
      <c r="E123" s="376"/>
      <c r="F123" s="376"/>
    </row>
    <row r="124" spans="1:6">
      <c r="A124" s="490"/>
      <c r="B124" s="491"/>
      <c r="C124" s="492"/>
      <c r="D124" s="493"/>
      <c r="E124" s="494"/>
      <c r="F124" s="495"/>
    </row>
    <row r="125" spans="1:6" ht="33.75">
      <c r="A125" s="385" t="s">
        <v>499</v>
      </c>
      <c r="B125" s="469" t="s">
        <v>593</v>
      </c>
      <c r="C125" s="470"/>
      <c r="D125" s="446"/>
      <c r="E125" s="436"/>
      <c r="F125" s="471"/>
    </row>
    <row r="126" spans="1:6">
      <c r="A126" s="363"/>
      <c r="B126" s="469" t="s">
        <v>594</v>
      </c>
      <c r="C126" s="472">
        <v>40</v>
      </c>
      <c r="D126" s="444" t="s">
        <v>570</v>
      </c>
      <c r="E126" s="431">
        <v>0</v>
      </c>
      <c r="F126" s="473">
        <f>C126*E126</f>
        <v>0</v>
      </c>
    </row>
    <row r="127" spans="1:6">
      <c r="A127" s="490"/>
      <c r="B127" s="491"/>
      <c r="C127" s="492"/>
      <c r="D127" s="493"/>
      <c r="E127" s="494"/>
      <c r="F127" s="495"/>
    </row>
    <row r="128" spans="1:6" ht="33.75">
      <c r="A128" s="385" t="s">
        <v>506</v>
      </c>
      <c r="B128" s="469" t="s">
        <v>595</v>
      </c>
      <c r="C128" s="472">
        <v>1</v>
      </c>
      <c r="D128" s="444" t="s">
        <v>362</v>
      </c>
      <c r="E128" s="431">
        <v>0</v>
      </c>
      <c r="F128" s="473">
        <f>C128*E128</f>
        <v>0</v>
      </c>
    </row>
    <row r="129" spans="1:6" ht="13.5" thickBot="1">
      <c r="A129" s="401"/>
      <c r="B129" s="475"/>
      <c r="C129" s="403"/>
      <c r="D129" s="404"/>
      <c r="E129" s="404"/>
      <c r="F129" s="404"/>
    </row>
    <row r="130" spans="1:6" ht="13.5" thickTop="1">
      <c r="A130" s="379"/>
      <c r="B130" s="474"/>
      <c r="C130" s="375"/>
      <c r="D130" s="376"/>
      <c r="E130" s="376"/>
      <c r="F130" s="476">
        <f>SUM(F117:F129)</f>
        <v>0</v>
      </c>
    </row>
    <row r="131" spans="1:6" ht="22.5">
      <c r="A131" s="379" t="s">
        <v>511</v>
      </c>
      <c r="B131" s="477" t="s">
        <v>578</v>
      </c>
      <c r="C131" s="478"/>
      <c r="D131" s="367"/>
      <c r="E131" s="367"/>
      <c r="F131" s="436"/>
    </row>
    <row r="132" spans="1:6">
      <c r="A132" s="379"/>
      <c r="B132" s="479" t="s">
        <v>579</v>
      </c>
      <c r="C132" s="480"/>
      <c r="D132" s="480"/>
      <c r="E132" s="481"/>
      <c r="F132" s="437"/>
    </row>
    <row r="133" spans="1:6">
      <c r="A133" s="379"/>
      <c r="B133" s="479" t="s">
        <v>580</v>
      </c>
      <c r="C133" s="480"/>
      <c r="D133" s="480"/>
      <c r="E133" s="481"/>
      <c r="F133" s="437"/>
    </row>
    <row r="134" spans="1:6" ht="22.5">
      <c r="A134" s="379"/>
      <c r="B134" s="482" t="s">
        <v>581</v>
      </c>
      <c r="C134" s="480"/>
      <c r="D134" s="480"/>
      <c r="E134" s="481"/>
      <c r="F134" s="437"/>
    </row>
    <row r="135" spans="1:6">
      <c r="A135" s="379"/>
      <c r="B135" s="482" t="s">
        <v>582</v>
      </c>
      <c r="C135" s="480"/>
      <c r="D135" s="480"/>
      <c r="E135" s="481"/>
      <c r="F135" s="437"/>
    </row>
    <row r="136" spans="1:6">
      <c r="A136" s="379"/>
      <c r="B136" s="479" t="s">
        <v>583</v>
      </c>
      <c r="C136" s="480"/>
      <c r="D136" s="480"/>
      <c r="E136" s="481"/>
      <c r="F136" s="437"/>
    </row>
    <row r="137" spans="1:6">
      <c r="A137" s="379"/>
      <c r="B137" s="479" t="s">
        <v>584</v>
      </c>
      <c r="C137" s="480"/>
      <c r="D137" s="480"/>
      <c r="E137" s="481"/>
      <c r="F137" s="437"/>
    </row>
    <row r="138" spans="1:6">
      <c r="A138" s="379"/>
      <c r="B138" s="479" t="s">
        <v>585</v>
      </c>
      <c r="C138" s="375"/>
      <c r="D138" s="376"/>
      <c r="E138" s="376"/>
      <c r="F138" s="476"/>
    </row>
    <row r="139" spans="1:6" ht="13.5" thickBot="1">
      <c r="A139" s="379"/>
      <c r="B139" s="483"/>
      <c r="C139" s="484">
        <v>3</v>
      </c>
      <c r="D139" s="485" t="s">
        <v>40</v>
      </c>
      <c r="E139" s="486"/>
      <c r="F139" s="487">
        <f>AVERAGE(F130*C139/100)</f>
        <v>0</v>
      </c>
    </row>
    <row r="140" spans="1:6" ht="13.5" thickTop="1">
      <c r="A140" s="490"/>
      <c r="B140" s="491"/>
      <c r="C140" s="492"/>
      <c r="D140" s="493"/>
      <c r="E140" s="494"/>
      <c r="F140" s="495"/>
    </row>
    <row r="141" spans="1:6">
      <c r="A141" s="379" t="s">
        <v>586</v>
      </c>
      <c r="B141" s="423" t="str">
        <f>B115</f>
        <v xml:space="preserve">ZUNANJA VODOVOD IN KANALIZACIJA </v>
      </c>
      <c r="C141" s="361"/>
      <c r="D141" s="362"/>
      <c r="E141" s="362"/>
      <c r="F141" s="489">
        <f>SUM(F130:F140)</f>
        <v>0</v>
      </c>
    </row>
    <row r="142" spans="1:6">
      <c r="A142" s="379"/>
      <c r="B142" s="399"/>
      <c r="C142" s="361"/>
      <c r="D142" s="362"/>
      <c r="E142" s="362"/>
      <c r="F142" s="488"/>
    </row>
    <row r="143" spans="1:6">
      <c r="A143" s="379"/>
      <c r="B143" s="399"/>
      <c r="C143" s="361"/>
      <c r="D143" s="362"/>
      <c r="E143" s="362"/>
      <c r="F143" s="488"/>
    </row>
    <row r="144" spans="1:6">
      <c r="A144" s="379"/>
      <c r="B144" s="399"/>
      <c r="C144" s="361"/>
      <c r="D144" s="362"/>
      <c r="E144" s="362"/>
      <c r="F144" s="488"/>
    </row>
    <row r="145" spans="1:6">
      <c r="A145" s="509"/>
      <c r="B145" s="510"/>
      <c r="C145" s="511"/>
      <c r="D145" s="512"/>
      <c r="E145" s="512"/>
      <c r="F145" s="513" t="s">
        <v>597</v>
      </c>
    </row>
    <row r="146" spans="1:6">
      <c r="A146" s="509"/>
      <c r="B146" s="514" t="s">
        <v>598</v>
      </c>
      <c r="C146" s="514"/>
      <c r="D146" s="512"/>
      <c r="E146" s="512"/>
      <c r="F146" s="515" t="s">
        <v>599</v>
      </c>
    </row>
    <row r="147" spans="1:6">
      <c r="A147" s="509"/>
      <c r="B147" s="510"/>
      <c r="C147" s="516"/>
      <c r="D147" s="512"/>
      <c r="E147" s="512"/>
      <c r="F147" s="517"/>
    </row>
    <row r="148" spans="1:6">
      <c r="A148" s="518" t="s">
        <v>600</v>
      </c>
      <c r="B148" s="510" t="str">
        <f>B3</f>
        <v>PREZRAČEVANJE IN KLIMATIZACIJA</v>
      </c>
      <c r="C148" s="534"/>
      <c r="D148" s="519"/>
      <c r="E148" s="519"/>
      <c r="F148" s="533">
        <f>F39</f>
        <v>0</v>
      </c>
    </row>
    <row r="149" spans="1:6">
      <c r="A149" s="518" t="s">
        <v>601</v>
      </c>
      <c r="B149" s="510" t="str">
        <f>B41</f>
        <v>NOTRANJA VODOVOD IN KANALIZACIJA</v>
      </c>
      <c r="C149" s="534"/>
      <c r="D149" s="519"/>
      <c r="E149" s="519"/>
      <c r="F149" s="533">
        <f>F113</f>
        <v>0</v>
      </c>
    </row>
    <row r="150" spans="1:6">
      <c r="A150" s="518" t="s">
        <v>602</v>
      </c>
      <c r="B150" s="510" t="str">
        <f>B141</f>
        <v xml:space="preserve">ZUNANJA VODOVOD IN KANALIZACIJA </v>
      </c>
      <c r="C150" s="534"/>
      <c r="D150" s="519"/>
      <c r="E150" s="519"/>
      <c r="F150" s="533">
        <f>F141</f>
        <v>0</v>
      </c>
    </row>
    <row r="151" spans="1:6">
      <c r="A151" s="520"/>
      <c r="B151" s="521"/>
      <c r="C151" s="522" t="s">
        <v>603</v>
      </c>
      <c r="D151" s="519"/>
      <c r="E151" s="521"/>
      <c r="F151" s="523">
        <f>F148+F149+F150</f>
        <v>0</v>
      </c>
    </row>
    <row r="152" spans="1:6">
      <c r="A152" s="520"/>
      <c r="B152" s="521"/>
      <c r="C152" s="522"/>
      <c r="D152" s="519"/>
      <c r="E152" s="521"/>
      <c r="F152" s="524"/>
    </row>
    <row r="153" spans="1:6">
      <c r="A153" s="525"/>
      <c r="B153" s="526"/>
      <c r="C153" s="527" t="s">
        <v>604</v>
      </c>
      <c r="D153" s="528">
        <v>22</v>
      </c>
      <c r="E153" s="529" t="s">
        <v>40</v>
      </c>
      <c r="F153" s="530">
        <f>F151*(D153/100)</f>
        <v>0</v>
      </c>
    </row>
    <row r="154" spans="1:6">
      <c r="A154" s="525"/>
      <c r="B154" s="526"/>
      <c r="C154" s="531"/>
      <c r="D154" s="510"/>
      <c r="E154" s="526"/>
      <c r="F154" s="532"/>
    </row>
    <row r="155" spans="1:6">
      <c r="A155" s="525"/>
      <c r="B155" s="526"/>
      <c r="C155" s="527" t="s">
        <v>605</v>
      </c>
      <c r="D155" s="510"/>
      <c r="E155" s="526"/>
      <c r="F155" s="530">
        <f>SUM(F151:F154)</f>
        <v>0</v>
      </c>
    </row>
    <row r="156" spans="1:6">
      <c r="A156" s="525"/>
      <c r="B156" s="526"/>
      <c r="C156" s="531"/>
      <c r="D156" s="510"/>
      <c r="E156" s="526"/>
      <c r="F156" s="532"/>
    </row>
  </sheetData>
  <protectedRanges>
    <protectedRange sqref="E115:E116 E2:E3 E41 E140 E124 E127 E145:E148" name="Obseg1"/>
    <protectedRange sqref="E92 E42:E44 E79:E80" name="Obseg1_1"/>
    <protectedRange sqref="E118 E128 E100 E125:E126 E93:E98" name="Obseg1_22"/>
    <protectedRange sqref="E119:E122" name="Obseg1_17"/>
    <protectedRange sqref="E88" name="Obseg1_12_3"/>
    <protectedRange sqref="E89:E91" name="Obseg1_3"/>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SKUPNI PREDRACUN</vt:lpstr>
      <vt:lpstr>GO DELA</vt:lpstr>
      <vt:lpstr>EI DELA</vt:lpstr>
      <vt:lpstr>SI DELA</vt:lpstr>
      <vt:lpstr>'GO DELA'!Področje_tiskanja</vt:lpstr>
    </vt:vector>
  </TitlesOfParts>
  <Company>Igor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dc:creator>
  <cp:lastModifiedBy>MCoklin</cp:lastModifiedBy>
  <cp:lastPrinted>2021-09-23T09:14:40Z</cp:lastPrinted>
  <dcterms:created xsi:type="dcterms:W3CDTF">2009-11-18T08:20:51Z</dcterms:created>
  <dcterms:modified xsi:type="dcterms:W3CDTF">2022-01-04T11:31:29Z</dcterms:modified>
</cp:coreProperties>
</file>